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ate1904="1" showInkAnnotation="0" autoCompressPictures="0"/>
  <mc:AlternateContent xmlns:mc="http://schemas.openxmlformats.org/markup-compatibility/2006">
    <mc:Choice Requires="x15">
      <x15ac:absPath xmlns:x15ac="http://schemas.microsoft.com/office/spreadsheetml/2010/11/ac" url="C:\Users\Lars\Dropbox\NODM 2019\Finanzen\"/>
    </mc:Choice>
  </mc:AlternateContent>
  <xr:revisionPtr revIDLastSave="0" documentId="13_ncr:1_{36B59064-D820-4A4F-82FC-0FE4B1F62E35}" xr6:coauthVersionLast="40" xr6:coauthVersionMax="40" xr10:uidLastSave="{00000000-0000-0000-0000-000000000000}"/>
  <bookViews>
    <workbookView xWindow="-108" yWindow="-108" windowWidth="23256" windowHeight="12576" tabRatio="714" activeTab="1" xr2:uid="{00000000-000D-0000-FFFF-FFFF00000000}"/>
  </bookViews>
  <sheets>
    <sheet name="Erläuterungen" sheetId="4" r:id="rId1"/>
    <sheet name="Budgetplanung" sheetId="1" r:id="rId2"/>
    <sheet name="Belegliste" sheetId="2" r:id="rId3"/>
    <sheet name="Belegliste TN-Beiträge" sheetId="6" r:id="rId4"/>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22" i="1" l="1"/>
  <c r="D9" i="6"/>
  <c r="K10" i="1"/>
  <c r="D10" i="6"/>
  <c r="K11" i="1"/>
  <c r="D12" i="6"/>
  <c r="D13" i="6"/>
  <c r="D14" i="6"/>
  <c r="K12" i="1"/>
  <c r="K13" i="1"/>
  <c r="K20" i="1"/>
  <c r="K21" i="1"/>
  <c r="K23" i="1"/>
  <c r="K24" i="1"/>
  <c r="K25" i="1"/>
  <c r="K26" i="1"/>
  <c r="K40" i="1"/>
  <c r="E9" i="1"/>
  <c r="E10" i="1"/>
  <c r="E11" i="1"/>
  <c r="E12" i="1"/>
  <c r="E13" i="1"/>
  <c r="E16" i="1"/>
  <c r="E18" i="1"/>
  <c r="E19" i="1"/>
  <c r="E20" i="1"/>
  <c r="E21" i="1"/>
  <c r="E22" i="1"/>
  <c r="E23" i="1"/>
  <c r="E24" i="1"/>
  <c r="E25" i="1"/>
  <c r="E26" i="1"/>
  <c r="E27" i="1"/>
  <c r="E28" i="1"/>
  <c r="E29" i="1"/>
  <c r="E30" i="1"/>
  <c r="E31" i="1"/>
  <c r="E32" i="1"/>
  <c r="E33" i="1"/>
  <c r="E34" i="1"/>
  <c r="E35" i="1"/>
  <c r="E36" i="1"/>
  <c r="E37" i="1"/>
  <c r="E38" i="1"/>
  <c r="E39" i="1"/>
  <c r="E40" i="1"/>
  <c r="E41" i="1"/>
  <c r="K39" i="1"/>
  <c r="K41" i="1"/>
  <c r="K44" i="1"/>
  <c r="D37" i="1"/>
  <c r="D20" i="6"/>
  <c r="J12" i="1"/>
  <c r="K32" i="1"/>
  <c r="K31" i="1"/>
  <c r="K33" i="1"/>
  <c r="K47" i="1"/>
  <c r="K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 Stiel</author>
  </authors>
  <commentList>
    <comment ref="D9" authorId="0" shapeId="0" xr:uid="{00000000-0006-0000-0100-000001000000}">
      <text>
        <r>
          <rPr>
            <b/>
            <sz val="9"/>
            <color indexed="81"/>
            <rFont val="Verdana"/>
            <family val="2"/>
          </rPr>
          <t xml:space="preserve">VDCH: </t>
        </r>
        <r>
          <rPr>
            <sz val="9"/>
            <color indexed="81"/>
            <rFont val="Verdana"/>
            <family val="2"/>
          </rPr>
          <t xml:space="preserve">Nutzt für die Planung Formeln, in dem ihr die Anzahl der Teilnehmer mit den Kosten pro Nase multipliziert.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 Stiel</author>
  </authors>
  <commentList>
    <comment ref="D7" authorId="0" shapeId="0" xr:uid="{00000000-0006-0000-0200-000001000000}">
      <text>
        <r>
          <rPr>
            <sz val="8"/>
            <color indexed="81"/>
            <rFont val="Tahoma"/>
            <family val="2"/>
          </rPr>
          <t xml:space="preserve">Hier gebt ihr die Nummern der Bereiche an, die ihr in der Budgetplanung den einzelnen Ausgaben und Einnahmen zugewiesen habt. Damit wird die Buchhaltung automatisch vollzogen.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 Stiel</author>
  </authors>
  <commentList>
    <comment ref="F12" authorId="0" shapeId="0" xr:uid="{00000000-0006-0000-0300-000001000000}">
      <text>
        <r>
          <rPr>
            <sz val="8"/>
            <color indexed="81"/>
            <rFont val="Tahoma"/>
            <family val="2"/>
          </rPr>
          <t xml:space="preserve">Bitte kurz erläutern, warum diese TN anderen Beitrag gezahlt haben und wer das war. </t>
        </r>
      </text>
    </comment>
  </commentList>
</comments>
</file>

<file path=xl/sharedStrings.xml><?xml version="1.0" encoding="utf-8"?>
<sst xmlns="http://schemas.openxmlformats.org/spreadsheetml/2006/main" count="294" uniqueCount="177">
  <si>
    <t>A23</t>
  </si>
  <si>
    <t>A24</t>
  </si>
  <si>
    <t>A25</t>
  </si>
  <si>
    <t>A26</t>
  </si>
  <si>
    <t>A27</t>
  </si>
  <si>
    <t>A28</t>
  </si>
  <si>
    <t>A29</t>
  </si>
  <si>
    <t>A30</t>
  </si>
  <si>
    <t>Ist</t>
  </si>
  <si>
    <t xml:space="preserve">Zeitraum: </t>
  </si>
  <si>
    <t xml:space="preserve">Ort: </t>
  </si>
  <si>
    <t xml:space="preserve">Ansprechpartner: </t>
  </si>
  <si>
    <t>Planung</t>
  </si>
  <si>
    <t>VDCH-Zuschuss</t>
  </si>
  <si>
    <t>max. Förderbetrag</t>
  </si>
  <si>
    <t>Thema</t>
  </si>
  <si>
    <t>Bereich</t>
  </si>
  <si>
    <t>BereichNr.</t>
  </si>
  <si>
    <t>Deadlines</t>
  </si>
  <si>
    <t>Tombola</t>
  </si>
  <si>
    <t>Versicherung</t>
  </si>
  <si>
    <t>Sonstiges</t>
  </si>
  <si>
    <t>Finale</t>
  </si>
  <si>
    <t>Reinigung</t>
  </si>
  <si>
    <t>Teilnehmerbroschüre</t>
  </si>
  <si>
    <t>Druck</t>
  </si>
  <si>
    <t>Transport</t>
  </si>
  <si>
    <t>Jugendherberge</t>
  </si>
  <si>
    <t>Hotel</t>
  </si>
  <si>
    <t>Unterkunft</t>
  </si>
  <si>
    <t>Kaffee / Tee</t>
  </si>
  <si>
    <t>Sonntag Mittag</t>
  </si>
  <si>
    <t>Samstag Abend</t>
  </si>
  <si>
    <t>Essen</t>
  </si>
  <si>
    <t>Teilnehmertransport</t>
  </si>
  <si>
    <t>Finalbroschüre</t>
  </si>
  <si>
    <t>Sonst. Druckerzeugnisse</t>
  </si>
  <si>
    <t>Vorrundenräume</t>
  </si>
  <si>
    <t>Socials</t>
  </si>
  <si>
    <t>Sektempfang</t>
  </si>
  <si>
    <t>Social Samstag</t>
  </si>
  <si>
    <t>Social Freitag</t>
  </si>
  <si>
    <t>Technik Finalraum</t>
  </si>
  <si>
    <t>Beamer, Technik Vorrunden</t>
  </si>
  <si>
    <t>Vorrunden</t>
  </si>
  <si>
    <t>Stadtführung, sonst. Programm</t>
  </si>
  <si>
    <t>Miete Finalraum</t>
  </si>
  <si>
    <t>Autoanmietung, Benzin</t>
  </si>
  <si>
    <t>Snacks, Obst</t>
  </si>
  <si>
    <t>Fahrtkosten Chefjuroren</t>
  </si>
  <si>
    <t>Teilnehmerbeiträge</t>
  </si>
  <si>
    <t>Pfandrückgabe</t>
  </si>
  <si>
    <t>Kautionenrückgabe</t>
  </si>
  <si>
    <t>Party Einnahmen</t>
  </si>
  <si>
    <t>Spenden</t>
  </si>
  <si>
    <t>Budgetplanung</t>
  </si>
  <si>
    <t xml:space="preserve"> Clubkonto IBAN:</t>
  </si>
  <si>
    <t>Kontoinhaber:</t>
  </si>
  <si>
    <t>E-Mail :</t>
  </si>
  <si>
    <t>Verbindliche Regeln</t>
  </si>
  <si>
    <t>Belegnr</t>
  </si>
  <si>
    <t>Datum</t>
  </si>
  <si>
    <t>Budgetplanung und Abrechnung</t>
  </si>
  <si>
    <t>Turnierabrechnung und VDCH-Zuschuss</t>
  </si>
  <si>
    <t>A31</t>
  </si>
  <si>
    <t>A32</t>
  </si>
  <si>
    <t>A33</t>
  </si>
  <si>
    <t>Ausgaben</t>
  </si>
  <si>
    <t>Einnahmen</t>
  </si>
  <si>
    <t>Die Berechnung der Auszahlung des Zuschusses bzw. der Rückzahlung ist erst nach der Kontrolle durch den VDCH-Finanzvorstand gültig. Bitte weist erst dann fällige Überweisungen an. Bitte gebt direkt im Excel-Sheet eure Kontodaten an, an die der VDCH-Zuschuss überwiesen werden soll.</t>
  </si>
  <si>
    <t>E1</t>
  </si>
  <si>
    <t>Projektförderung</t>
  </si>
  <si>
    <t>Belegtext</t>
    <phoneticPr fontId="1" type="noConversion"/>
  </si>
  <si>
    <t>Betrag</t>
    <phoneticPr fontId="1" type="noConversion"/>
  </si>
  <si>
    <t>Ausgaben</t>
    <phoneticPr fontId="1" type="noConversion"/>
  </si>
  <si>
    <t>Bereichnr</t>
    <phoneticPr fontId="1" type="noConversion"/>
  </si>
  <si>
    <t>A1</t>
    <phoneticPr fontId="1" type="noConversion"/>
  </si>
  <si>
    <t>A2</t>
  </si>
  <si>
    <t>A3</t>
  </si>
  <si>
    <t>A4</t>
  </si>
  <si>
    <t>A5</t>
  </si>
  <si>
    <t>A6</t>
  </si>
  <si>
    <t>A7</t>
  </si>
  <si>
    <t>A8</t>
  </si>
  <si>
    <t>A9</t>
  </si>
  <si>
    <t>A10</t>
  </si>
  <si>
    <t>A11</t>
  </si>
  <si>
    <t>A12</t>
  </si>
  <si>
    <t>A13</t>
  </si>
  <si>
    <t>A14</t>
  </si>
  <si>
    <t>A15</t>
  </si>
  <si>
    <t>A16</t>
  </si>
  <si>
    <t>A17</t>
  </si>
  <si>
    <t>A18</t>
  </si>
  <si>
    <t>A19</t>
  </si>
  <si>
    <t>A20</t>
  </si>
  <si>
    <t>E2</t>
  </si>
  <si>
    <t>E3</t>
  </si>
  <si>
    <t>E4</t>
  </si>
  <si>
    <t>E5</t>
  </si>
  <si>
    <t>E6</t>
  </si>
  <si>
    <t>E7</t>
  </si>
  <si>
    <t>E8</t>
  </si>
  <si>
    <t>E9</t>
  </si>
  <si>
    <t>E10</t>
  </si>
  <si>
    <t>E11</t>
  </si>
  <si>
    <t>Einnahmen</t>
    <phoneticPr fontId="1" type="noConversion"/>
  </si>
  <si>
    <t>Saldo</t>
    <phoneticPr fontId="1" type="noConversion"/>
  </si>
  <si>
    <t>A21</t>
  </si>
  <si>
    <t>A22</t>
  </si>
  <si>
    <t xml:space="preserve">Falls ihr für euer Turnier Einnahmen in Form von Projektförderung bekommen habt, die an bestimmte Abrechnungsbestimmungen geknüpft ist (z.B. einen Überschuss aus der Veranstaltung verbietet), seid ihr verpflichtet, diese Informationen an den VDCH weiterzugeben für eine korrekte Berechnung des VDCH-Zuschusses. </t>
  </si>
  <si>
    <t>Ehrengäste</t>
  </si>
  <si>
    <t>Getränkerückgabe</t>
  </si>
  <si>
    <t>Sponsoren</t>
  </si>
  <si>
    <t>Rückgaben</t>
  </si>
  <si>
    <t>Sonst. Einnahmen</t>
  </si>
  <si>
    <t>TN Redner</t>
  </si>
  <si>
    <t>TN Juroren</t>
  </si>
  <si>
    <t>Organisator:</t>
  </si>
  <si>
    <t>Risiko</t>
  </si>
  <si>
    <t>Sicherheitspuffer von 5%</t>
  </si>
  <si>
    <t>Anzahl</t>
  </si>
  <si>
    <t>TN-Betrag</t>
  </si>
  <si>
    <t>Redner:</t>
  </si>
  <si>
    <t>Juroren:</t>
  </si>
  <si>
    <t>TN Sonstige</t>
  </si>
  <si>
    <t>E12</t>
  </si>
  <si>
    <r>
      <rPr>
        <b/>
        <sz val="9"/>
        <rFont val="Calibri"/>
        <family val="2"/>
      </rPr>
      <t>Ist</t>
    </r>
    <r>
      <rPr>
        <sz val="9"/>
        <rFont val="Calibri"/>
        <family val="2"/>
      </rPr>
      <t xml:space="preserve"> (inkl. max. VDCH-Zuschuss)</t>
    </r>
  </si>
  <si>
    <t>Generelle Ausgabenberechnung</t>
  </si>
  <si>
    <t>Kautionen</t>
  </si>
  <si>
    <t>Kategorien</t>
    <phoneticPr fontId="1" type="noConversion"/>
  </si>
  <si>
    <t>A1</t>
    <phoneticPr fontId="1" type="noConversion"/>
  </si>
  <si>
    <t>E1</t>
    <phoneticPr fontId="1" type="noConversion"/>
  </si>
  <si>
    <t xml:space="preserve">Ihr könnt vor dem Turnier bereits einen Anteil des VDCH-Zuschusses beim VDCH-Finanzvorstand abrufen. Nach dem Turnier erhaltet ihr den restlichen Betrag. Dazu legt ihr spätestens 4 Wochen nach eurem Turnier eine vollständige Finanzabrechnung inclusive aller eingescannter Belege vor. </t>
  </si>
  <si>
    <t>Abrechnung</t>
  </si>
  <si>
    <t>Auszahlung der Mittel</t>
  </si>
  <si>
    <t>Belegliste für Teilnehmerbeiträge</t>
  </si>
  <si>
    <t>TN-Kategorie</t>
  </si>
  <si>
    <t>Kostenlose Teilnahme</t>
  </si>
  <si>
    <t>Erläuterung</t>
  </si>
  <si>
    <t>Bei Bedarf bitte weitere TN-Kategorien einfügen</t>
  </si>
  <si>
    <t>Belegliste für Ausgaben und Einnahmen</t>
  </si>
  <si>
    <t xml:space="preserve">Hinweis: Bitte die Einnahmen durch TN-Beiträge auf separatem Tabellenblatt nachweisen. Die VDCH-Einnahmen müssen nicht nachgewiesen werden. </t>
  </si>
  <si>
    <t>Summe</t>
  </si>
  <si>
    <t>Bitte schlüsselt die von euch tatsächlich eingenommenen Teilnehmerbeiträge manuell im Tabellenblatt "Belegliste TN-Beiträge" auf, damit wir verstehen, welche Beiträge ihr wie eingenommen habt und wem ihr bspw. einen Nachlass gegeben habt.</t>
  </si>
  <si>
    <t>Planung TN-Beiträge</t>
  </si>
  <si>
    <t>Sonstige (Crash, Helfer...)</t>
  </si>
  <si>
    <t>Geschenke Chefjuroren etc.</t>
  </si>
  <si>
    <t>Überschuss ("Gewinn")</t>
  </si>
  <si>
    <t>1/2 davon für den Club wenn &gt;0</t>
  </si>
  <si>
    <t>VDCH</t>
  </si>
  <si>
    <t>Tatsächlicher VDCH-Zuschuss:</t>
  </si>
  <si>
    <t>Bereits durch VDCH überwiesene Vorauszahlungen</t>
  </si>
  <si>
    <t>Ausstehender VDCH-Zuschuss (Rückzahlung durch Club wenn negativ)</t>
  </si>
  <si>
    <t>Belegstruktur</t>
  </si>
  <si>
    <t>Bitte führt für die Abrechnung eures Turniers eine vollständige Belegliste (zu jeder Ausgabe auch ein Beleg). Die Belege führt ihr einzeln in dem Excel-Sheet "Belegliste" auf, die Numerierung sollte identisch zur Numerierung eure Belegscans sein. Die Sortierung nach Ausgaben/Einnahmenbereich nehmt über die Nummern vor "A1", "E4", die ihr in der Budgetplanung jedem Ausgabenbereich zugewiesen habt. Das Excelsheet "Budgetplanung" rechnet dann automatisch die gesamten Belege getrennt nach Bereichen zusammen und erstellt die Abrechnung. Wichtig ist, dass ihr auch alle Einnahmen, auch die aus zusätzlichem Sponsoring, in der Belegliste mit angebt. Achtet bitte darauf, jeden Beleg einzeln innerhalb dieser Liste einzutragen. Es ist zwar verlockend, für eine bessere Übersicht externe Tabellen anzulegen, allerdings birgt das das erhebliche Risiko von sich kumulierenden Rundungsfehlern und verkompliziert die Prüfung. Um trotzdem die Übersicht wahren zu können, bietet es sich stattdessen an, beispielsweise auf die Filterfunktion in Excel zurückzugreifen.</t>
  </si>
  <si>
    <r>
      <t xml:space="preserve">Das Excel-Sheet "Budgetplanung" bietet euch eine Orientierung für die Form eurer Budgetplanung. </t>
    </r>
    <r>
      <rPr>
        <u/>
        <sz val="9"/>
        <rFont val="Calibri"/>
        <family val="2"/>
      </rPr>
      <t>Ihr könnt die einzelnen Posten eurer Campus-Debatte anpassen.</t>
    </r>
    <r>
      <rPr>
        <sz val="9"/>
        <rFont val="Calibri"/>
        <family val="2"/>
      </rPr>
      <t xml:space="preserve"> Ändert dazu einfach die Felder in der Spalte "Bereich". </t>
    </r>
    <r>
      <rPr>
        <u/>
        <sz val="9"/>
        <rFont val="Calibri"/>
        <family val="2"/>
      </rPr>
      <t xml:space="preserve">ACHTUNG: die Spalten "Ist" und die Bereichnummern dürft ihr nicht verändern. </t>
    </r>
  </si>
  <si>
    <t>Um die Einträge aus der Liste den Belegen leicht zuordnen zu können, raten wir euch, die Belege von 001 bis 999 durchzunummerieren oder folgendes Prozedere bei der Nummerierung anzuwenden:
Für die einzelnen Bereiche werden Unterordner angelegt, die einen eindeutigen Namen tragen. Die Belege werden in diese einsortiert und nach folgendem Schema benannt: &lt;Name Unterordner&gt;_&lt;Nummer des Belegs&gt;</t>
  </si>
  <si>
    <t xml:space="preserve">Viele Ausgaben und Einnahmen sind teilnehmerzahlbezogen. Die Planung ist deutlich leichter und aussagekräftiger, wenn ihr sie mit der Teilnehmerzahl  verformelt (also z.B. 7.50 Euro Abendessen pro Nase), dann lässt sich auch leicht ausrechnen, was zum Beispiel ein Raum mehr oder weniger kosten würde. </t>
  </si>
  <si>
    <t>Alle verbindlichen Regeln zu den Turnierfinanzen und zum Zuschuss des VDCH findet ihr im Ausrichterleitfaden im Wiki.</t>
  </si>
  <si>
    <t>Erläuterungen Campus-Debatten</t>
  </si>
  <si>
    <t>Crasher*innen von auswärts</t>
  </si>
  <si>
    <t>Teilnehmer*innen eigener Club</t>
  </si>
  <si>
    <t>Redner*innen Normalzahlung</t>
  </si>
  <si>
    <t>Juror*innen Normalzahlung</t>
  </si>
  <si>
    <t>Samstag Mittag</t>
  </si>
  <si>
    <t>Samstag Morgen</t>
  </si>
  <si>
    <t>Wasser</t>
  </si>
  <si>
    <t>E13</t>
  </si>
  <si>
    <t>E14</t>
  </si>
  <si>
    <t>E15</t>
  </si>
  <si>
    <t>E16</t>
  </si>
  <si>
    <t>E17</t>
  </si>
  <si>
    <t>Stura</t>
  </si>
  <si>
    <t>diverse Fachschaftsräte</t>
  </si>
  <si>
    <t>SWM</t>
  </si>
  <si>
    <t>Stadtmarketing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</si>
</sst>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quot;€&quot;"/>
    <numFmt numFmtId="165" formatCode="#,##0.00\ &quot;€&quot;;[Red]#,##0.00\ &quot;€&quot;"/>
    <numFmt numFmtId="166" formatCode="#,##0\ &quot;€&quot;;[Red]#,##0\ &quot;€&quot;"/>
    <numFmt numFmtId="167" formatCode="_(&quot;$&quot;* #,##0.00_);_(&quot;$&quot;* \(#,##0.00\);_(&quot;$&quot;* &quot;-&quot;??_);_(@_)"/>
    <numFmt numFmtId="168" formatCode="_-* #,##0\ [$€-407]_-;\-* #,##0\ [$€-407]_-;_-* &quot;-&quot;??\ [$€-407]_-;_-@_-"/>
    <numFmt numFmtId="169" formatCode="#,##0\ &quot;€&quot;"/>
    <numFmt numFmtId="170" formatCode="#,##0.00\€"/>
    <numFmt numFmtId="171" formatCode="#,##0.00&quot; €&quot;;[Red]#,##0.00&quot; €&quot;"/>
  </numFmts>
  <fonts count="19" x14ac:knownFonts="1">
    <font>
      <sz val="10"/>
      <name val="Verdana"/>
    </font>
    <font>
      <sz val="8"/>
      <name val="Verdana"/>
      <family val="2"/>
    </font>
    <font>
      <u/>
      <sz val="10"/>
      <color indexed="12"/>
      <name val="Verdana"/>
      <family val="2"/>
    </font>
    <font>
      <u/>
      <sz val="10"/>
      <color indexed="20"/>
      <name val="Verdana"/>
      <family val="2"/>
    </font>
    <font>
      <sz val="10"/>
      <name val="Calibri"/>
      <family val="2"/>
    </font>
    <font>
      <b/>
      <sz val="10"/>
      <name val="Calibri"/>
      <family val="2"/>
    </font>
    <font>
      <sz val="10"/>
      <name val="Arial"/>
      <family val="2"/>
    </font>
    <font>
      <b/>
      <sz val="9"/>
      <name val="Calibri"/>
      <family val="2"/>
    </font>
    <font>
      <sz val="9"/>
      <name val="Calibri"/>
      <family val="2"/>
    </font>
    <font>
      <sz val="14"/>
      <color rgb="FFB62721"/>
      <name val="Calibri"/>
      <family val="2"/>
    </font>
    <font>
      <b/>
      <sz val="9"/>
      <color indexed="10"/>
      <name val="Calibri"/>
      <family val="2"/>
    </font>
    <font>
      <sz val="9"/>
      <color indexed="81"/>
      <name val="Verdana"/>
      <family val="2"/>
    </font>
    <font>
      <b/>
      <sz val="9"/>
      <color indexed="81"/>
      <name val="Verdana"/>
      <family val="2"/>
    </font>
    <font>
      <sz val="8"/>
      <color indexed="81"/>
      <name val="Tahoma"/>
      <family val="2"/>
    </font>
    <font>
      <sz val="9"/>
      <color theme="1" tint="0.499984740745262"/>
      <name val="Calibri"/>
      <family val="2"/>
    </font>
    <font>
      <u/>
      <sz val="9"/>
      <name val="Calibri"/>
      <family val="2"/>
    </font>
    <font>
      <sz val="9"/>
      <color rgb="FFFDEADA"/>
      <name val="Calibri"/>
      <family val="2"/>
      <charset val="1"/>
    </font>
    <font>
      <u/>
      <sz val="10"/>
      <color theme="10"/>
      <name val="Verdana"/>
    </font>
    <font>
      <u/>
      <sz val="10"/>
      <color theme="11"/>
      <name val="Verdana"/>
    </font>
  </fonts>
  <fills count="8">
    <fill>
      <patternFill patternType="none"/>
    </fill>
    <fill>
      <patternFill patternType="gray125"/>
    </fill>
    <fill>
      <patternFill patternType="solid">
        <fgColor indexed="47"/>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03E72E"/>
        <bgColor indexed="64"/>
      </patternFill>
    </fill>
    <fill>
      <patternFill patternType="solid">
        <fgColor rgb="FFFDEADA"/>
        <bgColor rgb="FFF2F2F2"/>
      </patternFill>
    </fill>
  </fills>
  <borders count="20">
    <border>
      <left/>
      <right/>
      <top/>
      <bottom/>
      <diagonal/>
    </border>
    <border>
      <left/>
      <right/>
      <top/>
      <bottom style="thin">
        <color auto="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auto="1"/>
      </bottom>
      <diagonal/>
    </border>
    <border>
      <left style="thin">
        <color theme="1" tint="0.499984740745262"/>
      </left>
      <right/>
      <top/>
      <bottom/>
      <diagonal/>
    </border>
    <border>
      <left/>
      <right style="thin">
        <color theme="1" tint="0.499984740745262"/>
      </right>
      <top/>
      <bottom/>
      <diagonal/>
    </border>
    <border diagonalDown="1">
      <left/>
      <right style="thin">
        <color theme="1" tint="0.499984740745262"/>
      </right>
      <top/>
      <bottom/>
      <diagonal style="thin">
        <color theme="0" tint="-0.14999847407452621"/>
      </diagonal>
    </border>
    <border>
      <left style="medium">
        <color rgb="FF7F7F7F"/>
      </left>
      <right/>
      <top/>
      <bottom/>
      <diagonal/>
    </border>
    <border>
      <left/>
      <right style="medium">
        <color rgb="FF7F7F7F"/>
      </right>
      <top/>
      <bottom/>
      <diagonal/>
    </border>
    <border>
      <left style="medium">
        <color rgb="FF7F7F7F"/>
      </left>
      <right/>
      <top/>
      <bottom style="medium">
        <color rgb="FF7F7F7F"/>
      </bottom>
      <diagonal/>
    </border>
    <border>
      <left/>
      <right/>
      <top/>
      <bottom style="medium">
        <color rgb="FF7F7F7F"/>
      </bottom>
      <diagonal/>
    </border>
    <border>
      <left/>
      <right style="medium">
        <color rgb="FF7F7F7F"/>
      </right>
      <top/>
      <bottom style="medium">
        <color rgb="FF7F7F7F"/>
      </bottom>
      <diagonal/>
    </border>
  </borders>
  <cellStyleXfs count="5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6" fillId="0" borderId="0"/>
    <xf numFmtId="167" fontId="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99">
    <xf numFmtId="0" fontId="0" fillId="0" borderId="0" xfId="0"/>
    <xf numFmtId="0" fontId="4" fillId="0" borderId="0" xfId="0" applyFont="1"/>
    <xf numFmtId="164" fontId="4" fillId="0" borderId="0" xfId="0" applyNumberFormat="1" applyFont="1"/>
    <xf numFmtId="0" fontId="5" fillId="0" borderId="0" xfId="0" applyFont="1" applyAlignment="1">
      <alignment vertical="center"/>
    </xf>
    <xf numFmtId="0" fontId="8" fillId="0" borderId="0" xfId="3" applyFont="1" applyAlignment="1">
      <alignment vertical="top" wrapText="1"/>
    </xf>
    <xf numFmtId="0" fontId="8" fillId="0" borderId="0" xfId="3" applyFont="1" applyAlignment="1">
      <alignment vertical="top"/>
    </xf>
    <xf numFmtId="0" fontId="8" fillId="0" borderId="0" xfId="0" applyFont="1"/>
    <xf numFmtId="164" fontId="8" fillId="0" borderId="0" xfId="0" applyNumberFormat="1" applyFont="1"/>
    <xf numFmtId="0" fontId="7" fillId="0" borderId="0" xfId="0" applyFont="1" applyAlignment="1">
      <alignment vertical="center"/>
    </xf>
    <xf numFmtId="0" fontId="8" fillId="0" borderId="0" xfId="0" applyFont="1" applyBorder="1"/>
    <xf numFmtId="166" fontId="8" fillId="0" borderId="0" xfId="0" applyNumberFormat="1" applyFont="1" applyBorder="1"/>
    <xf numFmtId="0" fontId="7" fillId="0" borderId="0" xfId="0" applyFont="1" applyBorder="1"/>
    <xf numFmtId="9" fontId="8" fillId="0" borderId="1" xfId="0" applyNumberFormat="1" applyFont="1" applyBorder="1"/>
    <xf numFmtId="0" fontId="7" fillId="0" borderId="1" xfId="0" applyFont="1" applyBorder="1"/>
    <xf numFmtId="165" fontId="8" fillId="0" borderId="0" xfId="0" applyNumberFormat="1" applyFont="1"/>
    <xf numFmtId="0" fontId="8" fillId="0" borderId="0" xfId="0" applyFont="1" applyAlignment="1">
      <alignment horizontal="right"/>
    </xf>
    <xf numFmtId="14" fontId="8" fillId="0" borderId="0" xfId="0" applyNumberFormat="1" applyFont="1"/>
    <xf numFmtId="0" fontId="7" fillId="0" borderId="5" xfId="0" applyFont="1" applyBorder="1"/>
    <xf numFmtId="0" fontId="7" fillId="0" borderId="6" xfId="0" applyFont="1" applyBorder="1"/>
    <xf numFmtId="164" fontId="7" fillId="0" borderId="7" xfId="0" applyNumberFormat="1" applyFont="1" applyBorder="1"/>
    <xf numFmtId="0" fontId="8" fillId="0" borderId="12" xfId="0" applyFont="1" applyBorder="1"/>
    <xf numFmtId="166" fontId="8" fillId="0" borderId="13" xfId="0" applyNumberFormat="1" applyFont="1" applyBorder="1"/>
    <xf numFmtId="0" fontId="8" fillId="0" borderId="8" xfId="0" applyFont="1" applyBorder="1"/>
    <xf numFmtId="0" fontId="7" fillId="0" borderId="9" xfId="0" applyFont="1" applyBorder="1"/>
    <xf numFmtId="9" fontId="8" fillId="0" borderId="9" xfId="0" applyNumberFormat="1" applyFont="1" applyBorder="1"/>
    <xf numFmtId="166" fontId="8" fillId="0" borderId="9" xfId="0" applyNumberFormat="1" applyFont="1" applyBorder="1"/>
    <xf numFmtId="166" fontId="8" fillId="0" borderId="10" xfId="0" applyNumberFormat="1" applyFont="1" applyBorder="1"/>
    <xf numFmtId="0" fontId="8" fillId="0" borderId="6" xfId="0" applyFont="1" applyBorder="1"/>
    <xf numFmtId="0" fontId="8" fillId="0" borderId="9" xfId="0" applyFont="1" applyBorder="1"/>
    <xf numFmtId="0" fontId="8" fillId="0" borderId="5" xfId="0" applyFont="1" applyBorder="1"/>
    <xf numFmtId="164" fontId="8" fillId="0" borderId="7" xfId="0" applyNumberFormat="1" applyFont="1" applyBorder="1"/>
    <xf numFmtId="164" fontId="8" fillId="0" borderId="13" xfId="0" applyNumberFormat="1" applyFont="1" applyBorder="1"/>
    <xf numFmtId="0" fontId="8" fillId="0" borderId="0" xfId="3" applyFont="1" applyAlignment="1">
      <alignment horizontal="center" vertical="top"/>
    </xf>
    <xf numFmtId="168" fontId="8" fillId="0" borderId="0" xfId="4" applyNumberFormat="1" applyFont="1" applyAlignment="1">
      <alignment vertical="top" wrapText="1"/>
    </xf>
    <xf numFmtId="0" fontId="9" fillId="0" borderId="0" xfId="3" applyFont="1" applyFill="1" applyAlignment="1">
      <alignment vertical="top"/>
    </xf>
    <xf numFmtId="0" fontId="7" fillId="0" borderId="11" xfId="0" applyFont="1" applyBorder="1"/>
    <xf numFmtId="9" fontId="7" fillId="0" borderId="11" xfId="0" applyNumberFormat="1" applyFont="1" applyBorder="1"/>
    <xf numFmtId="0" fontId="7" fillId="0" borderId="12" xfId="0" applyFont="1" applyBorder="1"/>
    <xf numFmtId="165" fontId="7" fillId="0" borderId="13" xfId="0" applyNumberFormat="1" applyFont="1" applyBorder="1"/>
    <xf numFmtId="166" fontId="8" fillId="0" borderId="14" xfId="0" applyNumberFormat="1" applyFont="1" applyBorder="1"/>
    <xf numFmtId="0" fontId="10" fillId="0" borderId="0" xfId="3" applyFont="1" applyAlignment="1">
      <alignment vertical="top"/>
    </xf>
    <xf numFmtId="0" fontId="7" fillId="0" borderId="0" xfId="3" applyFont="1" applyAlignment="1">
      <alignment vertical="top" wrapText="1"/>
    </xf>
    <xf numFmtId="0" fontId="8" fillId="3" borderId="0" xfId="0" applyFont="1" applyFill="1" applyAlignment="1">
      <alignment horizontal="center"/>
    </xf>
    <xf numFmtId="0" fontId="8" fillId="0" borderId="0" xfId="0" applyFont="1" applyFill="1" applyAlignment="1">
      <alignment horizontal="right"/>
    </xf>
    <xf numFmtId="9" fontId="8" fillId="0" borderId="0" xfId="0" applyNumberFormat="1" applyFont="1" applyBorder="1"/>
    <xf numFmtId="0" fontId="7" fillId="0" borderId="0" xfId="0" applyFont="1"/>
    <xf numFmtId="0" fontId="8" fillId="0" borderId="0" xfId="0" applyFont="1" applyFill="1" applyAlignment="1">
      <alignment horizontal="right"/>
    </xf>
    <xf numFmtId="164" fontId="5" fillId="2" borderId="2" xfId="0" applyNumberFormat="1" applyFont="1" applyFill="1" applyBorder="1" applyAlignment="1">
      <alignment vertical="center"/>
    </xf>
    <xf numFmtId="164" fontId="5" fillId="2" borderId="3" xfId="0" applyNumberFormat="1" applyFont="1" applyFill="1" applyBorder="1" applyAlignment="1">
      <alignment vertical="center"/>
    </xf>
    <xf numFmtId="164" fontId="5" fillId="2" borderId="4" xfId="0" applyNumberFormat="1" applyFont="1" applyFill="1" applyBorder="1" applyAlignment="1">
      <alignment vertical="center"/>
    </xf>
    <xf numFmtId="169" fontId="8" fillId="0" borderId="0" xfId="0" applyNumberFormat="1" applyFont="1"/>
    <xf numFmtId="169" fontId="5" fillId="2" borderId="3" xfId="0" applyNumberFormat="1" applyFont="1" applyFill="1" applyBorder="1" applyAlignment="1">
      <alignment vertical="center"/>
    </xf>
    <xf numFmtId="0" fontId="8" fillId="3" borderId="0" xfId="0" applyFont="1" applyFill="1" applyBorder="1"/>
    <xf numFmtId="0" fontId="4" fillId="0" borderId="12" xfId="0" applyFont="1" applyBorder="1"/>
    <xf numFmtId="0" fontId="8" fillId="0" borderId="12" xfId="0" applyFont="1" applyBorder="1" applyAlignment="1">
      <alignment horizontal="right"/>
    </xf>
    <xf numFmtId="164" fontId="8" fillId="3" borderId="13" xfId="0" applyNumberFormat="1" applyFont="1" applyFill="1" applyBorder="1"/>
    <xf numFmtId="0" fontId="8" fillId="0" borderId="8" xfId="0" applyFont="1" applyBorder="1" applyAlignment="1">
      <alignment horizontal="right"/>
    </xf>
    <xf numFmtId="0" fontId="8" fillId="3" borderId="9" xfId="0" applyFont="1" applyFill="1" applyBorder="1"/>
    <xf numFmtId="164" fontId="8" fillId="3" borderId="10" xfId="0" applyNumberFormat="1" applyFont="1" applyFill="1" applyBorder="1"/>
    <xf numFmtId="0" fontId="5" fillId="0" borderId="5" xfId="0" applyFont="1" applyBorder="1"/>
    <xf numFmtId="0" fontId="7" fillId="0" borderId="15" xfId="0" applyFont="1" applyBorder="1"/>
    <xf numFmtId="170" fontId="7" fillId="6" borderId="16" xfId="0" applyNumberFormat="1" applyFont="1" applyFill="1" applyBorder="1"/>
    <xf numFmtId="0" fontId="8" fillId="0" borderId="15" xfId="0" applyFont="1" applyBorder="1"/>
    <xf numFmtId="170" fontId="7" fillId="5" borderId="16" xfId="0" applyNumberFormat="1" applyFont="1" applyFill="1" applyBorder="1"/>
    <xf numFmtId="170" fontId="8" fillId="0" borderId="16" xfId="0" applyNumberFormat="1" applyFont="1" applyBorder="1"/>
    <xf numFmtId="171" fontId="8" fillId="0" borderId="16" xfId="0" applyNumberFormat="1" applyFont="1" applyBorder="1"/>
    <xf numFmtId="0" fontId="16" fillId="7" borderId="0" xfId="0" applyFont="1" applyFill="1" applyBorder="1"/>
    <xf numFmtId="170" fontId="16" fillId="7" borderId="16" xfId="0" applyNumberFormat="1" applyFont="1" applyFill="1" applyBorder="1"/>
    <xf numFmtId="0" fontId="8" fillId="0" borderId="17" xfId="0" applyFont="1" applyBorder="1"/>
    <xf numFmtId="0" fontId="8" fillId="7" borderId="18" xfId="0" applyFont="1" applyFill="1" applyBorder="1"/>
    <xf numFmtId="170" fontId="7" fillId="7" borderId="19" xfId="0" applyNumberFormat="1" applyFont="1" applyFill="1" applyBorder="1"/>
    <xf numFmtId="0" fontId="7" fillId="0" borderId="0" xfId="0" applyFont="1" applyAlignment="1">
      <alignment vertical="top" wrapText="1"/>
    </xf>
    <xf numFmtId="0" fontId="8" fillId="0" borderId="0" xfId="0" applyFont="1" applyAlignment="1">
      <alignment vertical="top" wrapText="1"/>
    </xf>
    <xf numFmtId="0" fontId="8" fillId="7" borderId="0" xfId="0" applyFont="1" applyFill="1" applyBorder="1" applyAlignment="1">
      <alignment horizontal="center" wrapText="1"/>
    </xf>
    <xf numFmtId="0" fontId="8" fillId="7" borderId="18" xfId="0" applyFont="1" applyFill="1" applyBorder="1" applyAlignment="1">
      <alignment horizontal="center" wrapText="1"/>
    </xf>
    <xf numFmtId="164" fontId="5" fillId="2" borderId="2"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xf>
    <xf numFmtId="164" fontId="5" fillId="2" borderId="5" xfId="0" applyNumberFormat="1" applyFont="1" applyFill="1" applyBorder="1" applyAlignment="1">
      <alignment horizontal="center" vertical="center"/>
    </xf>
    <xf numFmtId="164" fontId="5" fillId="2" borderId="6" xfId="0" applyNumberFormat="1" applyFont="1" applyFill="1" applyBorder="1" applyAlignment="1">
      <alignment horizontal="center" vertical="center"/>
    </xf>
    <xf numFmtId="164" fontId="5" fillId="2" borderId="7"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164" fontId="5" fillId="4" borderId="8" xfId="0" applyNumberFormat="1" applyFont="1" applyFill="1" applyBorder="1" applyAlignment="1">
      <alignment horizontal="center" vertical="center"/>
    </xf>
    <xf numFmtId="164" fontId="5" fillId="4" borderId="9" xfId="0" applyNumberFormat="1" applyFont="1" applyFill="1" applyBorder="1" applyAlignment="1">
      <alignment horizontal="center" vertical="center"/>
    </xf>
    <xf numFmtId="164" fontId="5" fillId="4" borderId="10"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0" xfId="0" applyNumberFormat="1" applyFont="1" applyFill="1" applyBorder="1" applyAlignment="1">
      <alignment horizontal="center" vertical="center"/>
    </xf>
    <xf numFmtId="166" fontId="8" fillId="0" borderId="0" xfId="0" applyNumberFormat="1" applyFont="1" applyBorder="1" applyAlignment="1">
      <alignment horizontal="right" vertical="center"/>
    </xf>
    <xf numFmtId="166" fontId="8" fillId="0" borderId="13" xfId="0" applyNumberFormat="1" applyFont="1" applyBorder="1" applyAlignment="1">
      <alignment horizontal="right" vertical="center"/>
    </xf>
    <xf numFmtId="0" fontId="4" fillId="0" borderId="6" xfId="0" applyFont="1" applyBorder="1" applyAlignment="1">
      <alignment horizontal="left"/>
    </xf>
    <xf numFmtId="0" fontId="4" fillId="0" borderId="0" xfId="0" applyFont="1" applyBorder="1" applyAlignment="1">
      <alignment horizontal="left"/>
    </xf>
    <xf numFmtId="164" fontId="4" fillId="0" borderId="7" xfId="0" applyNumberFormat="1" applyFont="1" applyBorder="1" applyAlignment="1">
      <alignment horizontal="left"/>
    </xf>
    <xf numFmtId="164" fontId="4" fillId="0" borderId="13" xfId="0" applyNumberFormat="1" applyFont="1" applyBorder="1" applyAlignment="1">
      <alignment horizontal="left"/>
    </xf>
    <xf numFmtId="0" fontId="8" fillId="3" borderId="0" xfId="0" applyFont="1" applyFill="1" applyAlignment="1">
      <alignment horizontal="center"/>
    </xf>
    <xf numFmtId="165" fontId="8" fillId="3" borderId="0" xfId="0" applyNumberFormat="1" applyFont="1" applyFill="1" applyAlignment="1">
      <alignment horizontal="center"/>
    </xf>
    <xf numFmtId="164" fontId="14" fillId="0" borderId="0" xfId="0" applyNumberFormat="1" applyFont="1" applyAlignment="1">
      <alignment horizontal="left" wrapText="1"/>
    </xf>
  </cellXfs>
  <cellStyles count="51">
    <cellStyle name="Besuchter Hyperlink" xfId="2"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Link" xfId="1"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Standard" xfId="0" builtinId="0"/>
    <cellStyle name="Standard 2" xfId="3" xr:uid="{00000000-0005-0000-0000-000031000000}"/>
    <cellStyle name="Währung 2" xfId="4" xr:uid="{00000000-0005-0000-0000-000032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C36"/>
  <sheetViews>
    <sheetView showGridLines="0" view="pageLayout" zoomScaleNormal="110" workbookViewId="0">
      <selection activeCell="C7" sqref="C7"/>
    </sheetView>
  </sheetViews>
  <sheetFormatPr baseColWidth="10" defaultColWidth="7.90625" defaultRowHeight="12" x14ac:dyDescent="0.2"/>
  <cols>
    <col min="1" max="1" width="1.6328125" style="32" customWidth="1"/>
    <col min="2" max="2" width="16" style="41" customWidth="1"/>
    <col min="3" max="3" width="55.6328125" style="4" customWidth="1"/>
    <col min="4" max="16384" width="7.90625" style="5"/>
  </cols>
  <sheetData>
    <row r="1" spans="1:3" ht="18" x14ac:dyDescent="0.2">
      <c r="A1" s="34" t="s">
        <v>160</v>
      </c>
      <c r="B1" s="40"/>
    </row>
    <row r="3" spans="1:3" ht="13.5" customHeight="1" x14ac:dyDescent="0.2">
      <c r="A3" s="5"/>
    </row>
    <row r="4" spans="1:3" x14ac:dyDescent="0.2">
      <c r="A4" s="5"/>
    </row>
    <row r="5" spans="1:3" ht="24" x14ac:dyDescent="0.2">
      <c r="A5" s="5"/>
      <c r="B5" s="41" t="s">
        <v>59</v>
      </c>
      <c r="C5" s="4" t="s">
        <v>159</v>
      </c>
    </row>
    <row r="6" spans="1:3" x14ac:dyDescent="0.2">
      <c r="A6" s="5"/>
    </row>
    <row r="7" spans="1:3" ht="48" x14ac:dyDescent="0.2">
      <c r="A7" s="5"/>
      <c r="B7" s="41" t="s">
        <v>18</v>
      </c>
      <c r="C7" s="4" t="s">
        <v>133</v>
      </c>
    </row>
    <row r="8" spans="1:3" x14ac:dyDescent="0.2">
      <c r="A8" s="5"/>
    </row>
    <row r="9" spans="1:3" ht="48" x14ac:dyDescent="0.2">
      <c r="A9" s="5"/>
      <c r="B9" s="41" t="s">
        <v>55</v>
      </c>
      <c r="C9" s="4" t="s">
        <v>156</v>
      </c>
    </row>
    <row r="10" spans="1:3" ht="13.5" customHeight="1" x14ac:dyDescent="0.2"/>
    <row r="11" spans="1:3" ht="144" x14ac:dyDescent="0.2">
      <c r="B11" s="41" t="s">
        <v>134</v>
      </c>
      <c r="C11" s="4" t="s">
        <v>155</v>
      </c>
    </row>
    <row r="12" spans="1:3" ht="13.5" customHeight="1" x14ac:dyDescent="0.2">
      <c r="A12" s="5"/>
    </row>
    <row r="13" spans="1:3" ht="72" x14ac:dyDescent="0.2">
      <c r="B13" s="41" t="s">
        <v>154</v>
      </c>
      <c r="C13" s="4" t="s">
        <v>157</v>
      </c>
    </row>
    <row r="14" spans="1:3" ht="13.5" customHeight="1" x14ac:dyDescent="0.2">
      <c r="A14" s="5"/>
    </row>
    <row r="15" spans="1:3" ht="48" x14ac:dyDescent="0.2">
      <c r="B15" s="41" t="s">
        <v>71</v>
      </c>
      <c r="C15" s="4" t="s">
        <v>110</v>
      </c>
    </row>
    <row r="17" spans="1:3" ht="48" x14ac:dyDescent="0.2">
      <c r="B17" s="41" t="s">
        <v>128</v>
      </c>
      <c r="C17" s="4" t="s">
        <v>158</v>
      </c>
    </row>
    <row r="18" spans="1:3" ht="13.5" customHeight="1" x14ac:dyDescent="0.2"/>
    <row r="19" spans="1:3" ht="36" x14ac:dyDescent="0.2">
      <c r="B19" s="41" t="s">
        <v>50</v>
      </c>
      <c r="C19" s="4" t="s">
        <v>144</v>
      </c>
    </row>
    <row r="21" spans="1:3" ht="51" customHeight="1" x14ac:dyDescent="0.2">
      <c r="B21" s="71" t="s">
        <v>135</v>
      </c>
      <c r="C21" s="72" t="s">
        <v>69</v>
      </c>
    </row>
    <row r="22" spans="1:3" ht="20.100000000000001" customHeight="1" x14ac:dyDescent="0.2">
      <c r="A22" s="5"/>
    </row>
    <row r="23" spans="1:3" ht="13.5" customHeight="1" x14ac:dyDescent="0.2">
      <c r="A23" s="5"/>
    </row>
    <row r="24" spans="1:3" ht="13.5" customHeight="1" x14ac:dyDescent="0.2">
      <c r="A24" s="5"/>
    </row>
    <row r="25" spans="1:3" ht="13.5" customHeight="1" x14ac:dyDescent="0.2"/>
    <row r="26" spans="1:3" ht="13.5" customHeight="1" x14ac:dyDescent="0.2"/>
    <row r="27" spans="1:3" ht="13.5" customHeight="1" x14ac:dyDescent="0.2">
      <c r="A27" s="5"/>
    </row>
    <row r="28" spans="1:3" ht="13.5" customHeight="1" x14ac:dyDescent="0.2"/>
    <row r="29" spans="1:3" ht="13.5" customHeight="1" x14ac:dyDescent="0.2"/>
    <row r="30" spans="1:3" ht="13.5" customHeight="1" x14ac:dyDescent="0.2"/>
    <row r="31" spans="1:3" ht="13.5" customHeight="1" x14ac:dyDescent="0.2"/>
    <row r="32" spans="1:3" ht="13.5" customHeight="1" x14ac:dyDescent="0.2">
      <c r="A32" s="5"/>
      <c r="C32" s="33"/>
    </row>
    <row r="33" spans="1:3" x14ac:dyDescent="0.2">
      <c r="C33" s="33"/>
    </row>
    <row r="34" spans="1:3" x14ac:dyDescent="0.2">
      <c r="C34" s="33"/>
    </row>
    <row r="35" spans="1:3" x14ac:dyDescent="0.2">
      <c r="A35" s="5"/>
      <c r="C35" s="33"/>
    </row>
    <row r="36" spans="1:3" x14ac:dyDescent="0.2">
      <c r="C36" s="33"/>
    </row>
  </sheetData>
  <phoneticPr fontId="1" type="noConversion"/>
  <pageMargins left="0.67" right="0.70000000000000007" top="1.0777777777777777" bottom="0.63000000000000012" header="0.57000000000000006" footer="0.5"/>
  <pageSetup orientation="portrait" r:id="rId1"/>
  <headerFooter>
    <oddHeader>&amp;L&amp;"-,Regular"&amp;12Campus-Debatten Finanzen&amp;C&amp;G&amp;R&amp;"-,Regular"&amp;9www.vdch.de
finanzen@vdch.de</oddHead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
  <sheetViews>
    <sheetView tabSelected="1" view="pageLayout" workbookViewId="0">
      <selection activeCell="D11" sqref="D11"/>
    </sheetView>
  </sheetViews>
  <sheetFormatPr baseColWidth="10" defaultColWidth="10.6328125" defaultRowHeight="13.8" x14ac:dyDescent="0.3"/>
  <cols>
    <col min="1" max="1" width="7.36328125" style="1" customWidth="1"/>
    <col min="2" max="2" width="12.08984375" style="1" customWidth="1"/>
    <col min="3" max="3" width="21.6328125" style="1" customWidth="1"/>
    <col min="4" max="4" width="7" style="1" customWidth="1"/>
    <col min="5" max="5" width="6" style="2" customWidth="1"/>
    <col min="6" max="6" width="2.6328125" style="1" customWidth="1"/>
    <col min="7" max="7" width="7.453125" style="1" customWidth="1"/>
    <col min="8" max="8" width="11.90625" style="1" customWidth="1"/>
    <col min="9" max="9" width="17" style="1" customWidth="1"/>
    <col min="10" max="10" width="7.08984375" style="1" customWidth="1"/>
    <col min="11" max="11" width="7.6328125" style="2" customWidth="1"/>
    <col min="12" max="16384" width="10.6328125" style="1"/>
  </cols>
  <sheetData>
    <row r="1" spans="1:11" ht="18" x14ac:dyDescent="0.3">
      <c r="A1" s="34" t="s">
        <v>62</v>
      </c>
      <c r="I1" s="59" t="s">
        <v>145</v>
      </c>
      <c r="J1" s="92" t="s">
        <v>121</v>
      </c>
      <c r="K1" s="94" t="s">
        <v>122</v>
      </c>
    </row>
    <row r="2" spans="1:11" ht="8.1" customHeight="1" x14ac:dyDescent="0.3">
      <c r="A2" s="34"/>
      <c r="I2" s="53"/>
      <c r="J2" s="93"/>
      <c r="K2" s="95"/>
    </row>
    <row r="3" spans="1:11" s="6" customFormat="1" ht="12" x14ac:dyDescent="0.25">
      <c r="A3" s="43" t="s">
        <v>10</v>
      </c>
      <c r="B3" s="42"/>
      <c r="C3" s="42"/>
      <c r="D3" s="7"/>
      <c r="E3" s="15" t="s">
        <v>56</v>
      </c>
      <c r="F3" s="96"/>
      <c r="G3" s="96"/>
      <c r="H3" s="96"/>
      <c r="I3" s="54" t="s">
        <v>123</v>
      </c>
      <c r="J3" s="52">
        <v>63</v>
      </c>
      <c r="K3" s="55">
        <v>25</v>
      </c>
    </row>
    <row r="4" spans="1:11" s="6" customFormat="1" ht="12" x14ac:dyDescent="0.25">
      <c r="A4" s="43" t="s">
        <v>118</v>
      </c>
      <c r="B4" s="42"/>
      <c r="C4" s="42"/>
      <c r="D4" s="7"/>
      <c r="E4" s="15" t="s">
        <v>57</v>
      </c>
      <c r="F4" s="96"/>
      <c r="G4" s="96"/>
      <c r="H4" s="96"/>
      <c r="I4" s="54" t="s">
        <v>124</v>
      </c>
      <c r="J4" s="52">
        <v>21</v>
      </c>
      <c r="K4" s="55">
        <v>20</v>
      </c>
    </row>
    <row r="5" spans="1:11" s="6" customFormat="1" ht="12" x14ac:dyDescent="0.25">
      <c r="A5" s="43" t="s">
        <v>9</v>
      </c>
      <c r="B5" s="42"/>
      <c r="C5" s="42"/>
      <c r="D5" s="7"/>
      <c r="E5" s="15" t="s">
        <v>58</v>
      </c>
      <c r="F5" s="96"/>
      <c r="G5" s="96"/>
      <c r="H5" s="96"/>
      <c r="I5" s="56" t="s">
        <v>146</v>
      </c>
      <c r="J5" s="57"/>
      <c r="K5" s="58"/>
    </row>
    <row r="6" spans="1:11" s="6" customFormat="1" ht="6.9" customHeight="1" x14ac:dyDescent="0.25">
      <c r="E6" s="7"/>
      <c r="K6" s="7"/>
    </row>
    <row r="7" spans="1:11" s="8" customFormat="1" ht="23.1" customHeight="1" x14ac:dyDescent="0.2">
      <c r="A7" s="75" t="s">
        <v>74</v>
      </c>
      <c r="B7" s="76"/>
      <c r="C7" s="76"/>
      <c r="D7" s="76"/>
      <c r="E7" s="77"/>
      <c r="F7" s="3"/>
      <c r="G7" s="78" t="s">
        <v>106</v>
      </c>
      <c r="H7" s="79"/>
      <c r="I7" s="79"/>
      <c r="J7" s="79"/>
      <c r="K7" s="80"/>
    </row>
    <row r="8" spans="1:11" s="6" customFormat="1" ht="21.9" customHeight="1" x14ac:dyDescent="0.25">
      <c r="A8" s="17" t="s">
        <v>17</v>
      </c>
      <c r="B8" s="35" t="s">
        <v>15</v>
      </c>
      <c r="C8" s="36" t="s">
        <v>16</v>
      </c>
      <c r="D8" s="18" t="s">
        <v>12</v>
      </c>
      <c r="E8" s="19" t="s">
        <v>8</v>
      </c>
      <c r="G8" s="17" t="s">
        <v>17</v>
      </c>
      <c r="H8" s="35" t="s">
        <v>15</v>
      </c>
      <c r="I8" s="36" t="s">
        <v>16</v>
      </c>
      <c r="J8" s="18" t="s">
        <v>12</v>
      </c>
      <c r="K8" s="19" t="s">
        <v>8</v>
      </c>
    </row>
    <row r="9" spans="1:11" s="6" customFormat="1" ht="12" x14ac:dyDescent="0.25">
      <c r="A9" s="20" t="s">
        <v>76</v>
      </c>
      <c r="B9" s="11" t="s">
        <v>33</v>
      </c>
      <c r="C9" s="9" t="s">
        <v>166</v>
      </c>
      <c r="D9" s="10">
        <v>100</v>
      </c>
      <c r="E9" s="21">
        <f>SUMIF(Belegliste!$D:$D,Budgetplanung!A9,Belegliste!$C:$C)</f>
        <v>0</v>
      </c>
      <c r="G9" s="20" t="s">
        <v>70</v>
      </c>
      <c r="H9" s="13" t="s">
        <v>13</v>
      </c>
      <c r="I9" s="12" t="s">
        <v>14</v>
      </c>
      <c r="J9" s="10">
        <v>2200</v>
      </c>
      <c r="K9" s="39"/>
    </row>
    <row r="10" spans="1:11" s="6" customFormat="1" ht="12" x14ac:dyDescent="0.25">
      <c r="A10" s="20" t="s">
        <v>77</v>
      </c>
      <c r="B10" s="11"/>
      <c r="C10" s="9" t="s">
        <v>165</v>
      </c>
      <c r="D10" s="10">
        <v>444</v>
      </c>
      <c r="E10" s="21">
        <f>SUMIF(Belegliste!$D:$D,Budgetplanung!A10,Belegliste!$C:$C)</f>
        <v>0</v>
      </c>
      <c r="G10" s="20" t="s">
        <v>96</v>
      </c>
      <c r="H10" s="11" t="s">
        <v>50</v>
      </c>
      <c r="I10" s="9" t="s">
        <v>116</v>
      </c>
      <c r="J10" s="10">
        <v>1575</v>
      </c>
      <c r="K10" s="21">
        <f>SUMIF('Belegliste TN-Beiträge'!E:E,Budgetplanung!G10,'Belegliste TN-Beiträge'!D:D)</f>
        <v>0</v>
      </c>
    </row>
    <row r="11" spans="1:11" s="6" customFormat="1" ht="12" x14ac:dyDescent="0.25">
      <c r="A11" s="20" t="s">
        <v>78</v>
      </c>
      <c r="B11" s="11"/>
      <c r="C11" s="9" t="s">
        <v>32</v>
      </c>
      <c r="D11" s="10">
        <v>1400</v>
      </c>
      <c r="E11" s="21">
        <f>SUMIF(Belegliste!$D:$D,Budgetplanung!A11,Belegliste!$C:$C)</f>
        <v>0</v>
      </c>
      <c r="G11" s="20" t="s">
        <v>97</v>
      </c>
      <c r="I11" s="6" t="s">
        <v>117</v>
      </c>
      <c r="J11" s="10">
        <v>420</v>
      </c>
      <c r="K11" s="21">
        <f>SUMIF('Belegliste TN-Beiträge'!E:E,Budgetplanung!G11,'Belegliste TN-Beiträge'!D:D)</f>
        <v>0</v>
      </c>
    </row>
    <row r="12" spans="1:11" s="6" customFormat="1" ht="12" x14ac:dyDescent="0.25">
      <c r="A12" s="20" t="s">
        <v>79</v>
      </c>
      <c r="B12" s="11"/>
      <c r="C12" s="9" t="s">
        <v>31</v>
      </c>
      <c r="D12" s="10">
        <v>500</v>
      </c>
      <c r="E12" s="21">
        <f>SUMIF(Belegliste!$D:$D,Budgetplanung!A12,Belegliste!$C:$C)</f>
        <v>0</v>
      </c>
      <c r="G12" s="20" t="s">
        <v>98</v>
      </c>
      <c r="H12" s="13"/>
      <c r="I12" s="12" t="s">
        <v>125</v>
      </c>
      <c r="J12" s="10">
        <f>J5*K5</f>
        <v>0</v>
      </c>
      <c r="K12" s="21">
        <f>SUMIF('Belegliste TN-Beiträge'!E:E,Budgetplanung!G12,'Belegliste TN-Beiträge'!D:D)</f>
        <v>0</v>
      </c>
    </row>
    <row r="13" spans="1:11" s="6" customFormat="1" ht="12" x14ac:dyDescent="0.25">
      <c r="A13" s="20" t="s">
        <v>80</v>
      </c>
      <c r="B13" s="11"/>
      <c r="C13" s="9" t="s">
        <v>167</v>
      </c>
      <c r="D13" s="90">
        <v>100</v>
      </c>
      <c r="E13" s="91">
        <f>SUMIF(Belegliste!$D:$D,Budgetplanung!A13,Belegliste!$C:$C)</f>
        <v>0</v>
      </c>
      <c r="G13" s="20" t="s">
        <v>99</v>
      </c>
      <c r="H13" s="11" t="s">
        <v>113</v>
      </c>
      <c r="I13" s="9" t="s">
        <v>173</v>
      </c>
      <c r="J13" s="10">
        <v>1200</v>
      </c>
      <c r="K13" s="21">
        <f>SUMIF(Belegliste!$D:$D,Budgetplanung!G13,Belegliste!$C:$C)</f>
        <v>0</v>
      </c>
    </row>
    <row r="14" spans="1:11" s="6" customFormat="1" ht="12" x14ac:dyDescent="0.25">
      <c r="A14" s="20" t="s">
        <v>81</v>
      </c>
      <c r="B14" s="11"/>
      <c r="C14" s="9" t="s">
        <v>30</v>
      </c>
      <c r="D14" s="90"/>
      <c r="E14" s="91"/>
      <c r="G14" s="20" t="s">
        <v>100</v>
      </c>
      <c r="H14" s="11"/>
      <c r="I14" s="9" t="s">
        <v>174</v>
      </c>
      <c r="J14" s="10">
        <v>1000</v>
      </c>
      <c r="K14" s="21"/>
    </row>
    <row r="15" spans="1:11" s="6" customFormat="1" ht="12" x14ac:dyDescent="0.25">
      <c r="A15" s="20" t="s">
        <v>82</v>
      </c>
      <c r="B15" s="13"/>
      <c r="C15" s="12" t="s">
        <v>48</v>
      </c>
      <c r="D15" s="90"/>
      <c r="E15" s="91"/>
      <c r="G15" s="20" t="s">
        <v>101</v>
      </c>
      <c r="H15" s="11"/>
      <c r="I15" s="9" t="s">
        <v>175</v>
      </c>
      <c r="J15" s="10">
        <v>300</v>
      </c>
      <c r="K15" s="21"/>
    </row>
    <row r="16" spans="1:11" s="6" customFormat="1" ht="12" x14ac:dyDescent="0.25">
      <c r="A16" s="20" t="s">
        <v>83</v>
      </c>
      <c r="B16" s="11" t="s">
        <v>29</v>
      </c>
      <c r="C16" s="9" t="s">
        <v>28</v>
      </c>
      <c r="D16" s="10"/>
      <c r="E16" s="21">
        <f>SUMIF(Belegliste!$D:$D,Budgetplanung!A16,Belegliste!$C:$C)</f>
        <v>0</v>
      </c>
      <c r="G16" s="20" t="s">
        <v>102</v>
      </c>
      <c r="H16" s="11"/>
      <c r="I16" s="9" t="s">
        <v>176</v>
      </c>
      <c r="J16" s="10">
        <v>300</v>
      </c>
      <c r="K16" s="21"/>
    </row>
    <row r="17" spans="1:11" s="6" customFormat="1" ht="12" x14ac:dyDescent="0.25">
      <c r="A17" s="20" t="s">
        <v>84</v>
      </c>
      <c r="B17" s="13"/>
      <c r="C17" s="12" t="s">
        <v>27</v>
      </c>
      <c r="D17" s="10">
        <v>1827</v>
      </c>
      <c r="E17" s="21"/>
      <c r="G17" s="20" t="s">
        <v>103</v>
      </c>
      <c r="H17" s="11"/>
      <c r="I17" s="9"/>
      <c r="J17" s="10"/>
      <c r="K17" s="21"/>
    </row>
    <row r="18" spans="1:11" s="6" customFormat="1" ht="12" x14ac:dyDescent="0.25">
      <c r="A18" s="20" t="s">
        <v>85</v>
      </c>
      <c r="B18" s="11" t="s">
        <v>26</v>
      </c>
      <c r="C18" s="9" t="s">
        <v>34</v>
      </c>
      <c r="D18" s="10">
        <v>568</v>
      </c>
      <c r="E18" s="21">
        <f>SUMIF(Belegliste!$D:$D,Budgetplanung!A18,Belegliste!$C:$C)</f>
        <v>0</v>
      </c>
      <c r="G18" s="20" t="s">
        <v>104</v>
      </c>
      <c r="H18" s="11"/>
      <c r="I18" s="9"/>
      <c r="J18" s="10"/>
      <c r="K18" s="21"/>
    </row>
    <row r="19" spans="1:11" s="6" customFormat="1" ht="12" x14ac:dyDescent="0.25">
      <c r="A19" s="20" t="s">
        <v>86</v>
      </c>
      <c r="B19" s="11"/>
      <c r="C19" s="9" t="s">
        <v>47</v>
      </c>
      <c r="D19" s="10">
        <v>250</v>
      </c>
      <c r="E19" s="21">
        <f>SUMIF(Belegliste!$D:$D,Budgetplanung!A19,Belegliste!$C:$C)</f>
        <v>0</v>
      </c>
      <c r="G19" s="20" t="s">
        <v>105</v>
      </c>
      <c r="H19" s="11"/>
      <c r="I19" s="9"/>
      <c r="J19" s="10"/>
      <c r="K19" s="21"/>
    </row>
    <row r="20" spans="1:11" s="6" customFormat="1" ht="12" x14ac:dyDescent="0.25">
      <c r="A20" s="20" t="s">
        <v>87</v>
      </c>
      <c r="B20" s="13"/>
      <c r="C20" s="12" t="s">
        <v>49</v>
      </c>
      <c r="D20" s="10">
        <v>200</v>
      </c>
      <c r="E20" s="21">
        <f>SUMIF(Belegliste!$D:$D,Budgetplanung!A20,Belegliste!$C:$C)</f>
        <v>0</v>
      </c>
      <c r="G20" s="20" t="s">
        <v>126</v>
      </c>
      <c r="H20" s="13"/>
      <c r="I20" s="12"/>
      <c r="J20" s="10"/>
      <c r="K20" s="21">
        <f>SUMIF(Belegliste!$D:$D,Budgetplanung!G20,Belegliste!$C:$C)</f>
        <v>0</v>
      </c>
    </row>
    <row r="21" spans="1:11" s="6" customFormat="1" ht="12" x14ac:dyDescent="0.25">
      <c r="A21" s="20" t="s">
        <v>88</v>
      </c>
      <c r="B21" s="11" t="s">
        <v>25</v>
      </c>
      <c r="C21" s="9" t="s">
        <v>35</v>
      </c>
      <c r="D21" s="10">
        <v>10</v>
      </c>
      <c r="E21" s="21">
        <f>SUMIF(Belegliste!$D:$D,Budgetplanung!A21,Belegliste!$C:$C)</f>
        <v>0</v>
      </c>
      <c r="G21" s="20" t="s">
        <v>168</v>
      </c>
      <c r="H21" s="13" t="s">
        <v>54</v>
      </c>
      <c r="I21" s="12" t="s">
        <v>54</v>
      </c>
      <c r="J21" s="10"/>
      <c r="K21" s="21">
        <f>SUMIF(Belegliste!$D:$D,Budgetplanung!G21,Belegliste!$C:$C)</f>
        <v>0</v>
      </c>
    </row>
    <row r="22" spans="1:11" s="6" customFormat="1" ht="12" x14ac:dyDescent="0.25">
      <c r="A22" s="20" t="s">
        <v>89</v>
      </c>
      <c r="B22" s="11"/>
      <c r="C22" s="9" t="s">
        <v>24</v>
      </c>
      <c r="D22" s="10">
        <v>10</v>
      </c>
      <c r="E22" s="21">
        <f>SUMIF(Belegliste!$D:$D,Budgetplanung!A22,Belegliste!$C:$C)</f>
        <v>0</v>
      </c>
      <c r="G22" s="20" t="s">
        <v>169</v>
      </c>
      <c r="H22" s="45" t="s">
        <v>114</v>
      </c>
      <c r="I22" s="9" t="s">
        <v>51</v>
      </c>
      <c r="J22" s="10">
        <v>50</v>
      </c>
      <c r="K22" s="21">
        <f>SUMIF(Belegliste!$D:$D,Budgetplanung!G22,Belegliste!$C:$C)</f>
        <v>0</v>
      </c>
    </row>
    <row r="23" spans="1:11" s="6" customFormat="1" ht="12" x14ac:dyDescent="0.25">
      <c r="A23" s="20" t="s">
        <v>90</v>
      </c>
      <c r="B23" s="13"/>
      <c r="C23" s="12" t="s">
        <v>36</v>
      </c>
      <c r="D23" s="10">
        <v>15</v>
      </c>
      <c r="E23" s="21">
        <f>SUMIF(Belegliste!$D:$D,Budgetplanung!A23,Belegliste!$C:$C)</f>
        <v>0</v>
      </c>
      <c r="G23" s="20" t="s">
        <v>170</v>
      </c>
      <c r="H23" s="45"/>
      <c r="I23" s="9" t="s">
        <v>52</v>
      </c>
      <c r="J23" s="10"/>
      <c r="K23" s="21">
        <f>SUMIF(Belegliste!$D:$D,Budgetplanung!G23,Belegliste!$C:$C)</f>
        <v>0</v>
      </c>
    </row>
    <row r="24" spans="1:11" s="6" customFormat="1" ht="12.9" customHeight="1" x14ac:dyDescent="0.25">
      <c r="A24" s="20" t="s">
        <v>91</v>
      </c>
      <c r="B24" s="11" t="s">
        <v>44</v>
      </c>
      <c r="C24" s="9" t="s">
        <v>37</v>
      </c>
      <c r="D24" s="10"/>
      <c r="E24" s="21">
        <f>SUMIF(Belegliste!$D:$D,Budgetplanung!A24,Belegliste!$C:$C)</f>
        <v>0</v>
      </c>
      <c r="G24" s="20" t="s">
        <v>171</v>
      </c>
      <c r="H24" s="13"/>
      <c r="I24" s="12" t="s">
        <v>112</v>
      </c>
      <c r="J24" s="10">
        <v>10</v>
      </c>
      <c r="K24" s="21">
        <f>SUMIF(Belegliste!$D:$D,Budgetplanung!G24,Belegliste!$C:$C)</f>
        <v>0</v>
      </c>
    </row>
    <row r="25" spans="1:11" s="6" customFormat="1" ht="12" x14ac:dyDescent="0.25">
      <c r="A25" s="20" t="s">
        <v>92</v>
      </c>
      <c r="B25" s="11"/>
      <c r="C25" s="9" t="s">
        <v>23</v>
      </c>
      <c r="D25" s="10"/>
      <c r="E25" s="21">
        <f>SUMIF(Belegliste!$D:$D,Budgetplanung!A25,Belegliste!$C:$C)</f>
        <v>0</v>
      </c>
      <c r="G25" s="20" t="s">
        <v>172</v>
      </c>
      <c r="H25" s="45" t="s">
        <v>115</v>
      </c>
      <c r="I25" s="9" t="s">
        <v>53</v>
      </c>
      <c r="J25" s="10">
        <v>100</v>
      </c>
      <c r="K25" s="21">
        <f>SUMIF(Belegliste!$D:$D,Budgetplanung!G25,Belegliste!$C:$C)</f>
        <v>0</v>
      </c>
    </row>
    <row r="26" spans="1:11" s="6" customFormat="1" ht="12" x14ac:dyDescent="0.25">
      <c r="A26" s="20" t="s">
        <v>93</v>
      </c>
      <c r="B26" s="13"/>
      <c r="C26" s="12" t="s">
        <v>43</v>
      </c>
      <c r="D26" s="10"/>
      <c r="E26" s="21">
        <f>SUMIF(Belegliste!$D:$D,Budgetplanung!A26,Belegliste!$C:$C)</f>
        <v>0</v>
      </c>
      <c r="G26" s="22" t="s">
        <v>126</v>
      </c>
      <c r="H26" s="28"/>
      <c r="I26" s="28" t="s">
        <v>19</v>
      </c>
      <c r="J26" s="25"/>
      <c r="K26" s="26">
        <f>SUMIF(Belegliste!$D:$D,Budgetplanung!G26,Belegliste!$C:$C)</f>
        <v>0</v>
      </c>
    </row>
    <row r="27" spans="1:11" s="6" customFormat="1" ht="12" x14ac:dyDescent="0.25">
      <c r="A27" s="20" t="s">
        <v>94</v>
      </c>
      <c r="B27" s="11" t="s">
        <v>38</v>
      </c>
      <c r="C27" s="9" t="s">
        <v>41</v>
      </c>
      <c r="D27" s="10"/>
      <c r="E27" s="21">
        <f>SUMIF(Belegliste!$D:$D,Budgetplanung!A27,Belegliste!$C:$C)</f>
        <v>0</v>
      </c>
    </row>
    <row r="28" spans="1:11" s="6" customFormat="1" ht="12" x14ac:dyDescent="0.25">
      <c r="A28" s="20" t="s">
        <v>95</v>
      </c>
      <c r="B28" s="11"/>
      <c r="C28" s="9" t="s">
        <v>40</v>
      </c>
      <c r="D28" s="10">
        <v>100</v>
      </c>
      <c r="E28" s="21">
        <f>SUMIF(Belegliste!$D:$D,Budgetplanung!A28,Belegliste!$C:$C)</f>
        <v>0</v>
      </c>
      <c r="G28" s="78" t="s">
        <v>55</v>
      </c>
      <c r="H28" s="79"/>
      <c r="I28" s="79"/>
      <c r="J28" s="79"/>
      <c r="K28" s="80"/>
    </row>
    <row r="29" spans="1:11" s="6" customFormat="1" ht="12" x14ac:dyDescent="0.25">
      <c r="A29" s="20" t="s">
        <v>108</v>
      </c>
      <c r="B29" s="13"/>
      <c r="C29" s="12" t="s">
        <v>45</v>
      </c>
      <c r="D29" s="10"/>
      <c r="E29" s="21">
        <f>SUMIF(Belegliste!$D:$D,Budgetplanung!A29,Belegliste!$C:$C)</f>
        <v>0</v>
      </c>
      <c r="G29" s="87"/>
      <c r="H29" s="88"/>
      <c r="I29" s="88"/>
      <c r="J29" s="88"/>
      <c r="K29" s="89"/>
    </row>
    <row r="30" spans="1:11" s="6" customFormat="1" ht="12" x14ac:dyDescent="0.25">
      <c r="A30" s="20" t="s">
        <v>109</v>
      </c>
      <c r="B30" s="11" t="s">
        <v>22</v>
      </c>
      <c r="C30" s="9" t="s">
        <v>39</v>
      </c>
      <c r="D30" s="10">
        <v>300</v>
      </c>
      <c r="E30" s="21">
        <f>SUMIF(Belegliste!$D:$D,Budgetplanung!A30,Belegliste!$C:$C)</f>
        <v>0</v>
      </c>
      <c r="G30" s="17"/>
      <c r="H30" s="18"/>
      <c r="I30" s="27"/>
      <c r="J30" s="18"/>
      <c r="K30" s="19"/>
    </row>
    <row r="31" spans="1:11" s="6" customFormat="1" ht="12" x14ac:dyDescent="0.25">
      <c r="A31" s="20" t="s">
        <v>0</v>
      </c>
      <c r="B31" s="11"/>
      <c r="C31" s="9" t="s">
        <v>42</v>
      </c>
      <c r="D31" s="10">
        <v>40</v>
      </c>
      <c r="E31" s="21">
        <f>SUMIF(Belegliste!$D:$D,Budgetplanung!A31,Belegliste!$C:$C)</f>
        <v>0</v>
      </c>
      <c r="G31" s="37" t="s">
        <v>67</v>
      </c>
      <c r="H31" s="11" t="s">
        <v>12</v>
      </c>
      <c r="I31" s="9"/>
      <c r="J31" s="10"/>
      <c r="K31" s="38">
        <f>SUM(D9:D41)</f>
        <v>7154.7</v>
      </c>
    </row>
    <row r="32" spans="1:11" s="6" customFormat="1" ht="12" x14ac:dyDescent="0.25">
      <c r="A32" s="20" t="s">
        <v>1</v>
      </c>
      <c r="C32" s="6" t="s">
        <v>147</v>
      </c>
      <c r="D32" s="10">
        <v>50</v>
      </c>
      <c r="E32" s="21">
        <f>SUMIF(Belegliste!$D:$D,Budgetplanung!A32,Belegliste!$C:$C)</f>
        <v>0</v>
      </c>
      <c r="G32" s="37" t="s">
        <v>68</v>
      </c>
      <c r="H32" s="11" t="s">
        <v>12</v>
      </c>
      <c r="I32" s="9"/>
      <c r="J32" s="10"/>
      <c r="K32" s="38">
        <f>SUM(J9:J26)</f>
        <v>7155</v>
      </c>
    </row>
    <row r="33" spans="1:11" s="6" customFormat="1" ht="12" x14ac:dyDescent="0.25">
      <c r="A33" s="20" t="s">
        <v>2</v>
      </c>
      <c r="C33" s="6" t="s">
        <v>111</v>
      </c>
      <c r="D33" s="10">
        <v>200</v>
      </c>
      <c r="E33" s="21">
        <f>SUMIF(Belegliste!$D:$D,Budgetplanung!A33,Belegliste!$C:$C)</f>
        <v>0</v>
      </c>
      <c r="G33" s="37"/>
      <c r="H33" s="11" t="s">
        <v>107</v>
      </c>
      <c r="I33" s="9"/>
      <c r="J33" s="10"/>
      <c r="K33" s="38">
        <f>K32-K31</f>
        <v>0.3000000000001819</v>
      </c>
    </row>
    <row r="34" spans="1:11" s="6" customFormat="1" ht="12" x14ac:dyDescent="0.25">
      <c r="A34" s="20" t="s">
        <v>3</v>
      </c>
      <c r="B34" s="13"/>
      <c r="C34" s="12" t="s">
        <v>46</v>
      </c>
      <c r="D34" s="10">
        <v>700</v>
      </c>
      <c r="E34" s="21">
        <f>SUMIF(Belegliste!$D:$D,Budgetplanung!A34,Belegliste!$C:$C)</f>
        <v>0</v>
      </c>
      <c r="G34" s="22"/>
      <c r="H34" s="28"/>
      <c r="I34" s="28"/>
      <c r="J34" s="25"/>
      <c r="K34" s="26"/>
    </row>
    <row r="35" spans="1:11" s="6" customFormat="1" ht="12" x14ac:dyDescent="0.25">
      <c r="A35" s="20" t="s">
        <v>4</v>
      </c>
      <c r="B35" s="11" t="s">
        <v>21</v>
      </c>
      <c r="C35" s="9" t="s">
        <v>20</v>
      </c>
      <c r="D35" s="10"/>
      <c r="E35" s="21">
        <f>SUMIF(Belegliste!$D:$D,Budgetplanung!A35,Belegliste!$C:$C)</f>
        <v>0</v>
      </c>
    </row>
    <row r="36" spans="1:11" s="6" customFormat="1" ht="12" x14ac:dyDescent="0.25">
      <c r="A36" s="20" t="s">
        <v>5</v>
      </c>
      <c r="B36" s="11"/>
      <c r="D36" s="10"/>
      <c r="E36" s="21">
        <f>SUMIF(Belegliste!$D:$D,Budgetplanung!A36,Belegliste!$C:$C)</f>
        <v>0</v>
      </c>
      <c r="G36" s="81" t="s">
        <v>63</v>
      </c>
      <c r="H36" s="82"/>
      <c r="I36" s="82"/>
      <c r="J36" s="82"/>
      <c r="K36" s="83"/>
    </row>
    <row r="37" spans="1:11" s="6" customFormat="1" ht="12" x14ac:dyDescent="0.25">
      <c r="A37" s="20" t="s">
        <v>6</v>
      </c>
      <c r="B37" s="11" t="s">
        <v>119</v>
      </c>
      <c r="C37" s="44" t="s">
        <v>120</v>
      </c>
      <c r="D37" s="10">
        <f>SUM(D9:D35)*0.05</f>
        <v>340.70000000000005</v>
      </c>
      <c r="E37" s="21">
        <f>SUMIF(Belegliste!$D:$D,Budgetplanung!A37,Belegliste!$C:$C)</f>
        <v>0</v>
      </c>
      <c r="G37" s="84"/>
      <c r="H37" s="85"/>
      <c r="I37" s="85"/>
      <c r="J37" s="85"/>
      <c r="K37" s="86"/>
    </row>
    <row r="38" spans="1:11" s="6" customFormat="1" ht="12" x14ac:dyDescent="0.25">
      <c r="A38" s="20" t="s">
        <v>7</v>
      </c>
      <c r="B38" s="11"/>
      <c r="C38" s="9" t="s">
        <v>129</v>
      </c>
      <c r="D38" s="10"/>
      <c r="E38" s="21">
        <f>SUMIF(Belegliste!$D:$D,Budgetplanung!A38,Belegliste!$C:$C)</f>
        <v>0</v>
      </c>
      <c r="G38" s="29"/>
      <c r="H38" s="27"/>
      <c r="I38" s="27"/>
      <c r="J38" s="27"/>
      <c r="K38" s="30"/>
    </row>
    <row r="39" spans="1:11" s="6" customFormat="1" ht="12" x14ac:dyDescent="0.25">
      <c r="A39" s="20" t="s">
        <v>64</v>
      </c>
      <c r="D39" s="10"/>
      <c r="E39" s="21">
        <f>SUMIF(Belegliste!$D:$D,Budgetplanung!A39,Belegliste!$C:$C)</f>
        <v>0</v>
      </c>
      <c r="G39" s="37" t="s">
        <v>67</v>
      </c>
      <c r="H39" s="11" t="s">
        <v>8</v>
      </c>
      <c r="I39" s="11"/>
      <c r="J39" s="11"/>
      <c r="K39" s="31">
        <f>SUM(E9:E41)</f>
        <v>0</v>
      </c>
    </row>
    <row r="40" spans="1:11" s="6" customFormat="1" ht="12" customHeight="1" x14ac:dyDescent="0.25">
      <c r="A40" s="20" t="s">
        <v>65</v>
      </c>
      <c r="B40" s="11"/>
      <c r="C40" s="9"/>
      <c r="D40" s="10"/>
      <c r="E40" s="21">
        <f>SUMIF(Belegliste!$D:$D,Budgetplanung!A40,Belegliste!$C:$C)</f>
        <v>0</v>
      </c>
      <c r="G40" s="37" t="s">
        <v>68</v>
      </c>
      <c r="H40" s="9" t="s">
        <v>127</v>
      </c>
      <c r="I40" s="11"/>
      <c r="J40" s="11"/>
      <c r="K40" s="31">
        <f>SUM(K9:K26)+J9</f>
        <v>2200</v>
      </c>
    </row>
    <row r="41" spans="1:11" s="6" customFormat="1" ht="12" customHeight="1" x14ac:dyDescent="0.25">
      <c r="A41" s="22" t="s">
        <v>66</v>
      </c>
      <c r="B41" s="23"/>
      <c r="C41" s="24"/>
      <c r="D41" s="25"/>
      <c r="E41" s="26">
        <f>SUMIF(Belegliste!$D:$D,Budgetplanung!A41,Belegliste!$C:$C)</f>
        <v>0</v>
      </c>
      <c r="G41" s="60"/>
      <c r="H41" s="9" t="s">
        <v>148</v>
      </c>
      <c r="I41" s="9"/>
      <c r="J41" s="9"/>
      <c r="K41" s="61">
        <f>K40-K39</f>
        <v>2200</v>
      </c>
    </row>
    <row r="42" spans="1:11" s="6" customFormat="1" ht="12" x14ac:dyDescent="0.25">
      <c r="G42" s="62"/>
      <c r="H42" s="9"/>
      <c r="I42" s="9" t="s">
        <v>149</v>
      </c>
      <c r="J42" s="9"/>
      <c r="K42" s="63">
        <f>IF(K41&gt;0,K41/2,K41)</f>
        <v>1100</v>
      </c>
    </row>
    <row r="43" spans="1:11" s="6" customFormat="1" ht="21.9" customHeight="1" x14ac:dyDescent="0.25">
      <c r="G43" s="62"/>
      <c r="H43" s="9"/>
      <c r="I43" s="9"/>
      <c r="J43" s="9"/>
      <c r="K43" s="64"/>
    </row>
    <row r="44" spans="1:11" s="6" customFormat="1" ht="12" x14ac:dyDescent="0.25">
      <c r="G44" s="60" t="s">
        <v>150</v>
      </c>
      <c r="H44" s="9" t="s">
        <v>151</v>
      </c>
      <c r="I44" s="9"/>
      <c r="J44" s="9"/>
      <c r="K44" s="65">
        <f>J9-IF(K41&gt;0,K41,0)/2</f>
        <v>1100</v>
      </c>
    </row>
    <row r="45" spans="1:11" s="6" customFormat="1" ht="12" x14ac:dyDescent="0.25">
      <c r="G45" s="62"/>
      <c r="H45" s="9" t="s">
        <v>152</v>
      </c>
      <c r="I45" s="9"/>
      <c r="J45" s="9"/>
      <c r="K45" s="65"/>
    </row>
    <row r="46" spans="1:11" s="6" customFormat="1" ht="12" x14ac:dyDescent="0.25">
      <c r="G46" s="62"/>
      <c r="H46" s="73" t="s">
        <v>153</v>
      </c>
      <c r="I46" s="73"/>
      <c r="J46" s="66"/>
      <c r="K46" s="67"/>
    </row>
    <row r="47" spans="1:11" s="6" customFormat="1" ht="12.6" thickBot="1" x14ac:dyDescent="0.3">
      <c r="E47" s="7"/>
      <c r="G47" s="68"/>
      <c r="H47" s="74"/>
      <c r="I47" s="74"/>
      <c r="J47" s="69"/>
      <c r="K47" s="70">
        <f>K44-K45</f>
        <v>1100</v>
      </c>
    </row>
    <row r="48" spans="1:11" s="6" customFormat="1" ht="12" x14ac:dyDescent="0.25">
      <c r="E48" s="7"/>
    </row>
    <row r="49" spans="5:11" s="6" customFormat="1" ht="12" x14ac:dyDescent="0.25">
      <c r="E49" s="7"/>
    </row>
    <row r="50" spans="5:11" s="6" customFormat="1" ht="12" x14ac:dyDescent="0.25">
      <c r="E50" s="7"/>
      <c r="K50" s="7"/>
    </row>
    <row r="51" spans="5:11" s="6" customFormat="1" ht="12" x14ac:dyDescent="0.25">
      <c r="E51" s="7"/>
      <c r="K51" s="7"/>
    </row>
    <row r="52" spans="5:11" s="6" customFormat="1" ht="12" x14ac:dyDescent="0.25">
      <c r="E52" s="7"/>
      <c r="K52" s="7"/>
    </row>
    <row r="53" spans="5:11" s="6" customFormat="1" ht="12" x14ac:dyDescent="0.25">
      <c r="E53" s="7"/>
      <c r="K53" s="7"/>
    </row>
    <row r="54" spans="5:11" s="6" customFormat="1" ht="12" x14ac:dyDescent="0.25">
      <c r="E54" s="7"/>
      <c r="K54" s="7"/>
    </row>
    <row r="55" spans="5:11" x14ac:dyDescent="0.3">
      <c r="G55" s="6"/>
      <c r="H55" s="6"/>
      <c r="I55" s="6"/>
      <c r="J55" s="6"/>
      <c r="K55" s="7"/>
    </row>
    <row r="56" spans="5:11" x14ac:dyDescent="0.3">
      <c r="G56" s="6"/>
      <c r="H56" s="6"/>
      <c r="I56" s="6"/>
      <c r="J56" s="6"/>
      <c r="K56" s="7"/>
    </row>
    <row r="57" spans="5:11" x14ac:dyDescent="0.3">
      <c r="G57" s="6"/>
      <c r="H57" s="6"/>
      <c r="I57" s="6"/>
      <c r="J57" s="6"/>
      <c r="K57" s="7"/>
    </row>
    <row r="58" spans="5:11" x14ac:dyDescent="0.3">
      <c r="G58" s="6"/>
      <c r="H58" s="6"/>
      <c r="I58" s="6"/>
      <c r="J58" s="6"/>
      <c r="K58" s="7"/>
    </row>
    <row r="59" spans="5:11" x14ac:dyDescent="0.3">
      <c r="G59" s="6"/>
      <c r="H59" s="6"/>
      <c r="I59" s="6"/>
      <c r="J59" s="6"/>
      <c r="K59" s="7"/>
    </row>
    <row r="60" spans="5:11" x14ac:dyDescent="0.3">
      <c r="G60" s="6"/>
      <c r="H60" s="6"/>
      <c r="I60" s="6"/>
      <c r="J60" s="6"/>
      <c r="K60" s="7"/>
    </row>
  </sheetData>
  <mergeCells count="12">
    <mergeCell ref="J1:J2"/>
    <mergeCell ref="K1:K2"/>
    <mergeCell ref="F3:H3"/>
    <mergeCell ref="F4:H4"/>
    <mergeCell ref="F5:H5"/>
    <mergeCell ref="H46:I47"/>
    <mergeCell ref="A7:E7"/>
    <mergeCell ref="G7:K7"/>
    <mergeCell ref="G36:K37"/>
    <mergeCell ref="G28:K29"/>
    <mergeCell ref="D13:D15"/>
    <mergeCell ref="E13:E15"/>
  </mergeCells>
  <phoneticPr fontId="1" type="noConversion"/>
  <pageMargins left="0.42" right="0.44444444444444442" top="0.65277777777777779" bottom="0.19791666666666666" header="0.2638888888888889" footer="0.30555555555555558"/>
  <pageSetup paperSize="9" orientation="landscape" horizontalDpi="4294967292" verticalDpi="4294967292" r:id="rId1"/>
  <headerFooter>
    <oddHeader>&amp;L&amp;"-,Regular"&amp;12Campus-Debatten Finanzen&amp;R&amp;"-,Regular"&amp;9Verband der Debattierclubs an Hochschulen e.V.
finanzen@vdch.de</oddHeader>
  </headerFooter>
  <ignoredErrors>
    <ignoredError sqref="E9 E11:E13 K20:K21 E16 E18:E41 K13 K23:K25" emptyCellReference="1"/>
  </ignoredErrors>
  <legacy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7"/>
  <sheetViews>
    <sheetView view="pageLayout" workbookViewId="0">
      <selection activeCell="E3" sqref="E3:E5"/>
    </sheetView>
  </sheetViews>
  <sheetFormatPr baseColWidth="10" defaultColWidth="10.6328125" defaultRowHeight="12" x14ac:dyDescent="0.25"/>
  <cols>
    <col min="1" max="1" width="9.36328125" style="16" bestFit="1" customWidth="1"/>
    <col min="2" max="2" width="7.36328125" style="6" customWidth="1"/>
    <col min="3" max="3" width="7.6328125" style="14" customWidth="1"/>
    <col min="4" max="4" width="11" style="6" customWidth="1"/>
    <col min="5" max="5" width="40.36328125" style="6" customWidth="1"/>
    <col min="6" max="6" width="11.90625" style="6" hidden="1" customWidth="1"/>
    <col min="7" max="7" width="12" style="6" bestFit="1" customWidth="1"/>
    <col min="8" max="16384" width="10.6328125" style="6"/>
  </cols>
  <sheetData>
    <row r="1" spans="1:11" ht="18" x14ac:dyDescent="0.25">
      <c r="A1" s="34" t="s">
        <v>141</v>
      </c>
    </row>
    <row r="2" spans="1:11" ht="9.9" customHeight="1" x14ac:dyDescent="0.25">
      <c r="A2" s="34"/>
      <c r="F2" s="6" t="s">
        <v>130</v>
      </c>
    </row>
    <row r="3" spans="1:11" x14ac:dyDescent="0.25">
      <c r="B3" s="46" t="s">
        <v>10</v>
      </c>
      <c r="C3" s="97"/>
      <c r="D3" s="97"/>
      <c r="E3" s="98" t="s">
        <v>142</v>
      </c>
      <c r="F3" s="6" t="s">
        <v>131</v>
      </c>
      <c r="H3" s="15"/>
      <c r="I3" s="7"/>
      <c r="K3" s="7"/>
    </row>
    <row r="4" spans="1:11" x14ac:dyDescent="0.25">
      <c r="B4" s="46" t="s">
        <v>11</v>
      </c>
      <c r="C4" s="97"/>
      <c r="D4" s="97"/>
      <c r="E4" s="98"/>
      <c r="F4" s="6" t="s">
        <v>77</v>
      </c>
      <c r="H4" s="15"/>
      <c r="I4" s="7"/>
      <c r="K4" s="7"/>
    </row>
    <row r="5" spans="1:11" x14ac:dyDescent="0.25">
      <c r="B5" s="46" t="s">
        <v>9</v>
      </c>
      <c r="C5" s="97"/>
      <c r="D5" s="97"/>
      <c r="E5" s="98"/>
      <c r="F5" s="6" t="s">
        <v>78</v>
      </c>
      <c r="H5" s="15"/>
      <c r="I5" s="7"/>
      <c r="K5" s="7"/>
    </row>
    <row r="6" spans="1:11" x14ac:dyDescent="0.25">
      <c r="F6" s="6" t="s">
        <v>79</v>
      </c>
    </row>
    <row r="7" spans="1:11" ht="23.1" customHeight="1" x14ac:dyDescent="0.25">
      <c r="A7" s="47" t="s">
        <v>60</v>
      </c>
      <c r="B7" s="48" t="s">
        <v>61</v>
      </c>
      <c r="C7" s="48" t="s">
        <v>73</v>
      </c>
      <c r="D7" s="48" t="s">
        <v>75</v>
      </c>
      <c r="E7" s="49" t="s">
        <v>72</v>
      </c>
      <c r="F7" s="6" t="s">
        <v>80</v>
      </c>
    </row>
    <row r="8" spans="1:11" x14ac:dyDescent="0.25">
      <c r="F8" s="6" t="s">
        <v>81</v>
      </c>
    </row>
    <row r="9" spans="1:11" x14ac:dyDescent="0.25">
      <c r="F9" s="6" t="s">
        <v>82</v>
      </c>
    </row>
    <row r="10" spans="1:11" x14ac:dyDescent="0.25">
      <c r="F10" s="6" t="s">
        <v>83</v>
      </c>
    </row>
    <row r="11" spans="1:11" x14ac:dyDescent="0.25">
      <c r="F11" s="6" t="s">
        <v>84</v>
      </c>
    </row>
    <row r="12" spans="1:11" x14ac:dyDescent="0.25">
      <c r="F12" s="6" t="s">
        <v>85</v>
      </c>
    </row>
    <row r="13" spans="1:11" x14ac:dyDescent="0.25">
      <c r="F13" s="6" t="s">
        <v>86</v>
      </c>
    </row>
    <row r="14" spans="1:11" x14ac:dyDescent="0.25">
      <c r="F14" s="6" t="s">
        <v>87</v>
      </c>
    </row>
    <row r="15" spans="1:11" x14ac:dyDescent="0.25">
      <c r="F15" s="6" t="s">
        <v>88</v>
      </c>
    </row>
    <row r="16" spans="1:11" x14ac:dyDescent="0.25">
      <c r="F16" s="6" t="s">
        <v>89</v>
      </c>
    </row>
    <row r="17" spans="4:6" x14ac:dyDescent="0.25">
      <c r="F17" s="6" t="s">
        <v>90</v>
      </c>
    </row>
    <row r="18" spans="4:6" x14ac:dyDescent="0.25">
      <c r="F18" s="6" t="s">
        <v>91</v>
      </c>
    </row>
    <row r="19" spans="4:6" ht="18" x14ac:dyDescent="0.25">
      <c r="D19" s="34"/>
      <c r="F19" s="6" t="s">
        <v>92</v>
      </c>
    </row>
    <row r="20" spans="4:6" x14ac:dyDescent="0.25">
      <c r="F20" s="6" t="s">
        <v>93</v>
      </c>
    </row>
    <row r="21" spans="4:6" x14ac:dyDescent="0.25">
      <c r="F21" s="6" t="s">
        <v>94</v>
      </c>
    </row>
    <row r="22" spans="4:6" x14ac:dyDescent="0.25">
      <c r="F22" s="6" t="s">
        <v>95</v>
      </c>
    </row>
    <row r="23" spans="4:6" x14ac:dyDescent="0.25">
      <c r="F23" s="6" t="s">
        <v>108</v>
      </c>
    </row>
    <row r="24" spans="4:6" x14ac:dyDescent="0.25">
      <c r="F24" s="6" t="s">
        <v>109</v>
      </c>
    </row>
    <row r="25" spans="4:6" x14ac:dyDescent="0.25">
      <c r="F25" s="6" t="s">
        <v>0</v>
      </c>
    </row>
    <row r="26" spans="4:6" x14ac:dyDescent="0.25">
      <c r="F26" s="6" t="s">
        <v>1</v>
      </c>
    </row>
    <row r="27" spans="4:6" x14ac:dyDescent="0.25">
      <c r="F27" s="6" t="s">
        <v>2</v>
      </c>
    </row>
    <row r="28" spans="4:6" x14ac:dyDescent="0.25">
      <c r="F28" s="6" t="s">
        <v>3</v>
      </c>
    </row>
    <row r="29" spans="4:6" x14ac:dyDescent="0.25">
      <c r="F29" s="6" t="s">
        <v>4</v>
      </c>
    </row>
    <row r="30" spans="4:6" x14ac:dyDescent="0.25">
      <c r="F30" s="6" t="s">
        <v>5</v>
      </c>
    </row>
    <row r="31" spans="4:6" x14ac:dyDescent="0.25">
      <c r="F31" s="6" t="s">
        <v>6</v>
      </c>
    </row>
    <row r="32" spans="4:6" x14ac:dyDescent="0.25">
      <c r="F32" s="6" t="s">
        <v>7</v>
      </c>
    </row>
    <row r="33" spans="6:6" x14ac:dyDescent="0.25">
      <c r="F33" s="6" t="s">
        <v>64</v>
      </c>
    </row>
    <row r="34" spans="6:6" x14ac:dyDescent="0.25">
      <c r="F34" s="6" t="s">
        <v>65</v>
      </c>
    </row>
    <row r="35" spans="6:6" x14ac:dyDescent="0.25">
      <c r="F35" s="6" t="s">
        <v>66</v>
      </c>
    </row>
    <row r="36" spans="6:6" x14ac:dyDescent="0.25">
      <c r="F36" s="6" t="s">
        <v>132</v>
      </c>
    </row>
    <row r="37" spans="6:6" x14ac:dyDescent="0.25">
      <c r="F37" s="6" t="s">
        <v>96</v>
      </c>
    </row>
    <row r="38" spans="6:6" x14ac:dyDescent="0.25">
      <c r="F38" s="6" t="s">
        <v>97</v>
      </c>
    </row>
    <row r="39" spans="6:6" x14ac:dyDescent="0.25">
      <c r="F39" s="6" t="s">
        <v>98</v>
      </c>
    </row>
    <row r="40" spans="6:6" x14ac:dyDescent="0.25">
      <c r="F40" s="6" t="s">
        <v>99</v>
      </c>
    </row>
    <row r="41" spans="6:6" x14ac:dyDescent="0.25">
      <c r="F41" s="6" t="s">
        <v>100</v>
      </c>
    </row>
    <row r="42" spans="6:6" x14ac:dyDescent="0.25">
      <c r="F42" s="6" t="s">
        <v>101</v>
      </c>
    </row>
    <row r="43" spans="6:6" x14ac:dyDescent="0.25">
      <c r="F43" s="6" t="s">
        <v>102</v>
      </c>
    </row>
    <row r="44" spans="6:6" x14ac:dyDescent="0.25">
      <c r="F44" s="6" t="s">
        <v>103</v>
      </c>
    </row>
    <row r="45" spans="6:6" x14ac:dyDescent="0.25">
      <c r="F45" s="6" t="s">
        <v>104</v>
      </c>
    </row>
    <row r="46" spans="6:6" x14ac:dyDescent="0.25">
      <c r="F46" s="6" t="s">
        <v>105</v>
      </c>
    </row>
    <row r="47" spans="6:6" x14ac:dyDescent="0.25">
      <c r="F47" s="6" t="s">
        <v>126</v>
      </c>
    </row>
  </sheetData>
  <sortState xmlns:xlrd2="http://schemas.microsoft.com/office/spreadsheetml/2017/richdata2" ref="A8:A18">
    <sortCondition ref="A8"/>
  </sortState>
  <mergeCells count="4">
    <mergeCell ref="C3:D3"/>
    <mergeCell ref="C4:D4"/>
    <mergeCell ref="C5:D5"/>
    <mergeCell ref="E3:E5"/>
  </mergeCells>
  <phoneticPr fontId="1" type="noConversion"/>
  <dataValidations disablePrompts="1" count="1">
    <dataValidation type="list" allowBlank="1" showInputMessage="1" showErrorMessage="1" sqref="D1:D2 D6:D1048576" xr:uid="{00000000-0002-0000-0200-000000000000}">
      <formula1>$F$3:$F$47</formula1>
    </dataValidation>
  </dataValidations>
  <pageMargins left="0.375" right="0.34722222222222221" top="1" bottom="1" header="0.5" footer="0.5"/>
  <pageSetup paperSize="9" orientation="portrait" horizontalDpi="4294967292" verticalDpi="4294967292" r:id="rId1"/>
  <headerFooter>
    <oddHeader>&amp;L&amp;"-,Regular"&amp;12Campus-Debatten Finanzen&amp;R&amp;"-,Regular"&amp;9Verband der Debattierclubs an Hochschulen e.V.
finanzen@vdch.de</oddHeader>
  </headerFooter>
  <legacyDrawing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view="pageLayout" workbookViewId="0">
      <selection activeCell="A14" sqref="A14"/>
    </sheetView>
  </sheetViews>
  <sheetFormatPr baseColWidth="10" defaultColWidth="10.6328125" defaultRowHeight="12" x14ac:dyDescent="0.25"/>
  <cols>
    <col min="1" max="1" width="17.6328125" style="16" customWidth="1"/>
    <col min="2" max="2" width="7.36328125" style="6" customWidth="1"/>
    <col min="3" max="3" width="7.36328125" style="50" customWidth="1"/>
    <col min="4" max="4" width="7.6328125" style="14" customWidth="1"/>
    <col min="5" max="5" width="9" style="6" customWidth="1"/>
    <col min="6" max="6" width="25.36328125" style="6" customWidth="1"/>
    <col min="7" max="7" width="11.90625" style="6" hidden="1" customWidth="1"/>
    <col min="8" max="8" width="12" style="6" bestFit="1" customWidth="1"/>
    <col min="9" max="16384" width="10.6328125" style="6"/>
  </cols>
  <sheetData>
    <row r="1" spans="1:12" ht="18" x14ac:dyDescent="0.25">
      <c r="A1" s="34" t="s">
        <v>136</v>
      </c>
    </row>
    <row r="2" spans="1:12" ht="9.9" customHeight="1" x14ac:dyDescent="0.25">
      <c r="A2" s="34"/>
      <c r="G2" s="6" t="s">
        <v>130</v>
      </c>
    </row>
    <row r="3" spans="1:12" x14ac:dyDescent="0.25">
      <c r="A3" s="46" t="s">
        <v>10</v>
      </c>
      <c r="B3" s="97"/>
      <c r="C3" s="97"/>
      <c r="F3" s="7"/>
      <c r="G3" s="6" t="s">
        <v>131</v>
      </c>
      <c r="I3" s="15"/>
      <c r="J3" s="7"/>
      <c r="L3" s="7"/>
    </row>
    <row r="4" spans="1:12" x14ac:dyDescent="0.25">
      <c r="A4" s="46" t="s">
        <v>11</v>
      </c>
      <c r="B4" s="97"/>
      <c r="C4" s="97"/>
      <c r="F4" s="7"/>
      <c r="G4" s="6" t="s">
        <v>77</v>
      </c>
      <c r="I4" s="15"/>
      <c r="J4" s="7"/>
      <c r="L4" s="7"/>
    </row>
    <row r="5" spans="1:12" x14ac:dyDescent="0.25">
      <c r="A5" s="46" t="s">
        <v>9</v>
      </c>
      <c r="B5" s="97"/>
      <c r="C5" s="97"/>
      <c r="F5" s="7"/>
      <c r="G5" s="6" t="s">
        <v>78</v>
      </c>
      <c r="I5" s="15"/>
      <c r="J5" s="7"/>
      <c r="L5" s="7"/>
    </row>
    <row r="6" spans="1:12" x14ac:dyDescent="0.25">
      <c r="G6" s="6" t="s">
        <v>79</v>
      </c>
    </row>
    <row r="7" spans="1:12" ht="23.1" customHeight="1" x14ac:dyDescent="0.25">
      <c r="A7" s="47" t="s">
        <v>137</v>
      </c>
      <c r="B7" s="48" t="s">
        <v>121</v>
      </c>
      <c r="C7" s="51" t="s">
        <v>122</v>
      </c>
      <c r="D7" s="48" t="s">
        <v>68</v>
      </c>
      <c r="E7" s="48" t="s">
        <v>75</v>
      </c>
      <c r="F7" s="49" t="s">
        <v>139</v>
      </c>
      <c r="G7" s="6" t="s">
        <v>80</v>
      </c>
    </row>
    <row r="8" spans="1:12" x14ac:dyDescent="0.25">
      <c r="G8" s="6" t="s">
        <v>81</v>
      </c>
    </row>
    <row r="9" spans="1:12" x14ac:dyDescent="0.25">
      <c r="A9" s="16" t="s">
        <v>163</v>
      </c>
      <c r="D9" s="14">
        <f>C9*B9</f>
        <v>0</v>
      </c>
      <c r="E9" s="6" t="s">
        <v>96</v>
      </c>
      <c r="G9" s="6" t="s">
        <v>82</v>
      </c>
    </row>
    <row r="10" spans="1:12" x14ac:dyDescent="0.25">
      <c r="A10" s="16" t="s">
        <v>164</v>
      </c>
      <c r="D10" s="14">
        <f t="shared" ref="D10:D14" si="0">C10*B10</f>
        <v>0</v>
      </c>
      <c r="E10" s="6" t="s">
        <v>97</v>
      </c>
      <c r="G10" s="6" t="s">
        <v>83</v>
      </c>
    </row>
    <row r="11" spans="1:12" x14ac:dyDescent="0.25">
      <c r="G11" s="6" t="s">
        <v>84</v>
      </c>
    </row>
    <row r="12" spans="1:12" x14ac:dyDescent="0.25">
      <c r="A12" s="16" t="s">
        <v>161</v>
      </c>
      <c r="D12" s="14">
        <f t="shared" si="0"/>
        <v>0</v>
      </c>
      <c r="E12" s="6" t="s">
        <v>98</v>
      </c>
      <c r="G12" s="6" t="s">
        <v>85</v>
      </c>
    </row>
    <row r="13" spans="1:12" x14ac:dyDescent="0.25">
      <c r="A13" s="16" t="s">
        <v>162</v>
      </c>
      <c r="D13" s="14">
        <f t="shared" si="0"/>
        <v>0</v>
      </c>
      <c r="E13" s="6" t="s">
        <v>98</v>
      </c>
      <c r="G13" s="6" t="s">
        <v>86</v>
      </c>
    </row>
    <row r="14" spans="1:12" x14ac:dyDescent="0.25">
      <c r="A14" s="16" t="s">
        <v>138</v>
      </c>
      <c r="D14" s="14">
        <f t="shared" si="0"/>
        <v>0</v>
      </c>
      <c r="E14" s="6" t="s">
        <v>98</v>
      </c>
      <c r="G14" s="6" t="s">
        <v>87</v>
      </c>
    </row>
    <row r="15" spans="1:12" x14ac:dyDescent="0.25">
      <c r="G15" s="6" t="s">
        <v>88</v>
      </c>
    </row>
    <row r="16" spans="1:12" x14ac:dyDescent="0.25">
      <c r="G16" s="6" t="s">
        <v>89</v>
      </c>
    </row>
    <row r="17" spans="1:7" x14ac:dyDescent="0.25">
      <c r="A17" s="16" t="s">
        <v>140</v>
      </c>
      <c r="G17" s="6" t="s">
        <v>90</v>
      </c>
    </row>
    <row r="18" spans="1:7" x14ac:dyDescent="0.25">
      <c r="G18" s="6" t="s">
        <v>91</v>
      </c>
    </row>
    <row r="19" spans="1:7" ht="18" x14ac:dyDescent="0.25">
      <c r="E19" s="34"/>
      <c r="G19" s="6" t="s">
        <v>92</v>
      </c>
    </row>
    <row r="20" spans="1:7" x14ac:dyDescent="0.25">
      <c r="A20" s="16" t="s">
        <v>143</v>
      </c>
      <c r="D20" s="14">
        <f>SUM(D8:D19)</f>
        <v>0</v>
      </c>
      <c r="G20" s="6" t="s">
        <v>93</v>
      </c>
    </row>
    <row r="21" spans="1:7" x14ac:dyDescent="0.25">
      <c r="G21" s="6" t="s">
        <v>94</v>
      </c>
    </row>
    <row r="22" spans="1:7" x14ac:dyDescent="0.25">
      <c r="G22" s="6" t="s">
        <v>95</v>
      </c>
    </row>
    <row r="23" spans="1:7" x14ac:dyDescent="0.25">
      <c r="G23" s="6" t="s">
        <v>108</v>
      </c>
    </row>
    <row r="24" spans="1:7" x14ac:dyDescent="0.25">
      <c r="G24" s="6" t="s">
        <v>109</v>
      </c>
    </row>
    <row r="25" spans="1:7" x14ac:dyDescent="0.25">
      <c r="G25" s="6" t="s">
        <v>0</v>
      </c>
    </row>
    <row r="26" spans="1:7" x14ac:dyDescent="0.25">
      <c r="G26" s="6" t="s">
        <v>1</v>
      </c>
    </row>
    <row r="27" spans="1:7" x14ac:dyDescent="0.25">
      <c r="G27" s="6" t="s">
        <v>2</v>
      </c>
    </row>
    <row r="28" spans="1:7" x14ac:dyDescent="0.25">
      <c r="G28" s="6" t="s">
        <v>3</v>
      </c>
    </row>
    <row r="29" spans="1:7" x14ac:dyDescent="0.25">
      <c r="G29" s="6" t="s">
        <v>4</v>
      </c>
    </row>
    <row r="30" spans="1:7" x14ac:dyDescent="0.25">
      <c r="G30" s="6" t="s">
        <v>5</v>
      </c>
    </row>
    <row r="31" spans="1:7" x14ac:dyDescent="0.25">
      <c r="G31" s="6" t="s">
        <v>6</v>
      </c>
    </row>
    <row r="32" spans="1:7" x14ac:dyDescent="0.25">
      <c r="G32" s="6" t="s">
        <v>7</v>
      </c>
    </row>
    <row r="33" spans="7:7" x14ac:dyDescent="0.25">
      <c r="G33" s="6" t="s">
        <v>64</v>
      </c>
    </row>
    <row r="34" spans="7:7" x14ac:dyDescent="0.25">
      <c r="G34" s="6" t="s">
        <v>65</v>
      </c>
    </row>
    <row r="35" spans="7:7" x14ac:dyDescent="0.25">
      <c r="G35" s="6" t="s">
        <v>66</v>
      </c>
    </row>
    <row r="36" spans="7:7" x14ac:dyDescent="0.25">
      <c r="G36" s="6" t="s">
        <v>132</v>
      </c>
    </row>
    <row r="37" spans="7:7" x14ac:dyDescent="0.25">
      <c r="G37" s="6" t="s">
        <v>96</v>
      </c>
    </row>
    <row r="38" spans="7:7" x14ac:dyDescent="0.25">
      <c r="G38" s="6" t="s">
        <v>97</v>
      </c>
    </row>
    <row r="39" spans="7:7" x14ac:dyDescent="0.25">
      <c r="G39" s="6" t="s">
        <v>98</v>
      </c>
    </row>
    <row r="40" spans="7:7" x14ac:dyDescent="0.25">
      <c r="G40" s="6" t="s">
        <v>99</v>
      </c>
    </row>
    <row r="41" spans="7:7" x14ac:dyDescent="0.25">
      <c r="G41" s="6" t="s">
        <v>100</v>
      </c>
    </row>
    <row r="42" spans="7:7" x14ac:dyDescent="0.25">
      <c r="G42" s="6" t="s">
        <v>101</v>
      </c>
    </row>
    <row r="43" spans="7:7" x14ac:dyDescent="0.25">
      <c r="G43" s="6" t="s">
        <v>102</v>
      </c>
    </row>
    <row r="44" spans="7:7" x14ac:dyDescent="0.25">
      <c r="G44" s="6" t="s">
        <v>103</v>
      </c>
    </row>
    <row r="45" spans="7:7" x14ac:dyDescent="0.25">
      <c r="G45" s="6" t="s">
        <v>104</v>
      </c>
    </row>
    <row r="46" spans="7:7" x14ac:dyDescent="0.25">
      <c r="G46" s="6" t="s">
        <v>105</v>
      </c>
    </row>
    <row r="47" spans="7:7" x14ac:dyDescent="0.25">
      <c r="G47" s="6" t="s">
        <v>126</v>
      </c>
    </row>
  </sheetData>
  <mergeCells count="3">
    <mergeCell ref="B3:C3"/>
    <mergeCell ref="B4:C4"/>
    <mergeCell ref="B5:C5"/>
  </mergeCells>
  <phoneticPr fontId="1" type="noConversion"/>
  <dataValidations disablePrompts="1" count="1">
    <dataValidation type="list" allowBlank="1" showInputMessage="1" showErrorMessage="1" sqref="E1:E1048576" xr:uid="{00000000-0002-0000-0300-000000000000}">
      <formula1>$G$3:$G$47</formula1>
    </dataValidation>
  </dataValidations>
  <pageMargins left="0.375" right="0.34722222222222221" top="1" bottom="1" header="0.5" footer="0.5"/>
  <pageSetup paperSize="9" orientation="portrait" horizontalDpi="4294967292" verticalDpi="4294967292" r:id="rId1"/>
  <headerFooter>
    <oddHeader>&amp;L&amp;"-,Regular"&amp;12Campus-Debatten Finanzen&amp;R&amp;"-,Regular"&amp;9Verband der Debattierclubs an Hochschulen e.V.
finanzen@vdch.de</oddHeader>
  </headerFooter>
  <legacy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Erläuterungen</vt:lpstr>
      <vt:lpstr>Budgetplanung</vt:lpstr>
      <vt:lpstr>Belegliste</vt:lpstr>
      <vt:lpstr>Belegliste TN-Beiträge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Leonid Vogel</dc:creator>
  <cp:lastModifiedBy>Lars</cp:lastModifiedBy>
  <dcterms:created xsi:type="dcterms:W3CDTF">2013-08-07T07:46:01Z</dcterms:created>
  <dcterms:modified xsi:type="dcterms:W3CDTF">2019-02-05T10:56:29Z</dcterms:modified>
</cp:coreProperties>
</file>